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IZVJEŠTAJ 2025\"/>
    </mc:Choice>
  </mc:AlternateContent>
  <bookViews>
    <workbookView xWindow="0" yWindow="0" windowWidth="22176" windowHeight="790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B331" i="9" s="1"/>
  <c r="E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E289" i="9"/>
  <c r="B289" i="9" s="1"/>
  <c r="M288" i="9"/>
  <c r="L288" i="9"/>
  <c r="F288" i="9" s="1"/>
  <c r="E288" i="9"/>
  <c r="M287" i="9"/>
  <c r="L287" i="9"/>
  <c r="F287" i="9" s="1"/>
  <c r="E287" i="9"/>
  <c r="B287" i="9"/>
  <c r="M286" i="9"/>
  <c r="L286" i="9"/>
  <c r="F286" i="9" s="1"/>
  <c r="E286" i="9"/>
  <c r="B286" i="9" s="1"/>
  <c r="M285" i="9"/>
  <c r="L285" i="9"/>
  <c r="F285" i="9"/>
  <c r="B285" i="9" s="1"/>
  <c r="E285" i="9"/>
  <c r="M284" i="9"/>
  <c r="L284" i="9"/>
  <c r="F284" i="9" s="1"/>
  <c r="B284" i="9" s="1"/>
  <c r="E284" i="9"/>
  <c r="M283" i="9"/>
  <c r="F283" i="9" s="1"/>
  <c r="L283" i="9"/>
  <c r="E283" i="9"/>
  <c r="M282" i="9"/>
  <c r="L282" i="9"/>
  <c r="F282" i="9"/>
  <c r="E282" i="9"/>
  <c r="B282" i="9" s="1"/>
  <c r="M281" i="9"/>
  <c r="L281" i="9"/>
  <c r="F281" i="9" s="1"/>
  <c r="E281" i="9"/>
  <c r="M280" i="9"/>
  <c r="L280" i="9"/>
  <c r="F280" i="9" s="1"/>
  <c r="E280" i="9"/>
  <c r="M279" i="9"/>
  <c r="L279" i="9"/>
  <c r="F279" i="9" s="1"/>
  <c r="E279" i="9"/>
  <c r="B279" i="9"/>
  <c r="M278" i="9"/>
  <c r="L278" i="9"/>
  <c r="F278" i="9" s="1"/>
  <c r="E278" i="9"/>
  <c r="M277" i="9"/>
  <c r="L277" i="9"/>
  <c r="F277" i="9"/>
  <c r="B277" i="9" s="1"/>
  <c r="E277" i="9"/>
  <c r="M276" i="9"/>
  <c r="L276" i="9"/>
  <c r="F276" i="9" s="1"/>
  <c r="E276" i="9"/>
  <c r="B276" i="9" s="1"/>
  <c r="M275" i="9"/>
  <c r="L275" i="9"/>
  <c r="E275" i="9"/>
  <c r="M274" i="9"/>
  <c r="L274" i="9"/>
  <c r="F274" i="9" s="1"/>
  <c r="E274" i="9"/>
  <c r="B274" i="9" s="1"/>
  <c r="M273" i="9"/>
  <c r="L273" i="9"/>
  <c r="F273" i="9" s="1"/>
  <c r="E273" i="9"/>
  <c r="M272" i="9"/>
  <c r="L272" i="9"/>
  <c r="F272" i="9" s="1"/>
  <c r="E272" i="9"/>
  <c r="B272" i="9" s="1"/>
  <c r="M271" i="9"/>
  <c r="L271" i="9"/>
  <c r="F271" i="9" s="1"/>
  <c r="B271" i="9" s="1"/>
  <c r="E271" i="9"/>
  <c r="M270" i="9"/>
  <c r="L270" i="9"/>
  <c r="F270" i="9" s="1"/>
  <c r="E270" i="9"/>
  <c r="B270" i="9" s="1"/>
  <c r="M269" i="9"/>
  <c r="L269" i="9"/>
  <c r="F269" i="9"/>
  <c r="E269" i="9"/>
  <c r="M268" i="9"/>
  <c r="L268" i="9"/>
  <c r="F268" i="9" s="1"/>
  <c r="E268" i="9"/>
  <c r="M267" i="9"/>
  <c r="F267" i="9" s="1"/>
  <c r="L267" i="9"/>
  <c r="E267" i="9"/>
  <c r="B267" i="9" s="1"/>
  <c r="M266" i="9"/>
  <c r="L266" i="9"/>
  <c r="F266" i="9" s="1"/>
  <c r="E266" i="9"/>
  <c r="B266" i="9" s="1"/>
  <c r="M265" i="9"/>
  <c r="L265" i="9"/>
  <c r="F265" i="9" s="1"/>
  <c r="E265" i="9"/>
  <c r="B265" i="9" s="1"/>
  <c r="M264" i="9"/>
  <c r="L264" i="9"/>
  <c r="F264" i="9" s="1"/>
  <c r="E264" i="9"/>
  <c r="B264" i="9" s="1"/>
  <c r="M263" i="9"/>
  <c r="L263" i="9"/>
  <c r="F263" i="9" s="1"/>
  <c r="B263" i="9" s="1"/>
  <c r="E263" i="9"/>
  <c r="M262" i="9"/>
  <c r="L262" i="9"/>
  <c r="F262" i="9" s="1"/>
  <c r="E262" i="9"/>
  <c r="B262" i="9" s="1"/>
  <c r="M261" i="9"/>
  <c r="L261" i="9"/>
  <c r="F261" i="9"/>
  <c r="E261" i="9"/>
  <c r="M260" i="9"/>
  <c r="L260" i="9"/>
  <c r="F260" i="9" s="1"/>
  <c r="E260" i="9"/>
  <c r="B260" i="9" s="1"/>
  <c r="M259" i="9"/>
  <c r="L259" i="9"/>
  <c r="F259" i="9" s="1"/>
  <c r="B259" i="9" s="1"/>
  <c r="E259" i="9"/>
  <c r="M258" i="9"/>
  <c r="L258" i="9"/>
  <c r="F258" i="9" s="1"/>
  <c r="E258" i="9"/>
  <c r="M257" i="9"/>
  <c r="L257" i="9"/>
  <c r="F257" i="9"/>
  <c r="E257" i="9"/>
  <c r="B257" i="9" s="1"/>
  <c r="M256" i="9"/>
  <c r="L256" i="9"/>
  <c r="F256" i="9" s="1"/>
  <c r="E256" i="9"/>
  <c r="M255" i="9"/>
  <c r="L255" i="9"/>
  <c r="F255" i="9" s="1"/>
  <c r="E255" i="9"/>
  <c r="B255" i="9"/>
  <c r="M254" i="9"/>
  <c r="L254" i="9"/>
  <c r="F254" i="9" s="1"/>
  <c r="E254" i="9"/>
  <c r="B254" i="9" s="1"/>
  <c r="M253" i="9"/>
  <c r="L253" i="9"/>
  <c r="F253" i="9"/>
  <c r="E253" i="9"/>
  <c r="B253" i="9" s="1"/>
  <c r="M252" i="9"/>
  <c r="L252" i="9"/>
  <c r="F252" i="9" s="1"/>
  <c r="E252" i="9"/>
  <c r="M251" i="9"/>
  <c r="L251" i="9"/>
  <c r="E251" i="9"/>
  <c r="M250" i="9"/>
  <c r="L250" i="9"/>
  <c r="F250" i="9" s="1"/>
  <c r="E250" i="9"/>
  <c r="B250" i="9" s="1"/>
  <c r="M249" i="9"/>
  <c r="L249" i="9"/>
  <c r="F249" i="9" s="1"/>
  <c r="E249" i="9"/>
  <c r="B249" i="9" s="1"/>
  <c r="M248" i="9"/>
  <c r="L248" i="9"/>
  <c r="F248" i="9" s="1"/>
  <c r="B248" i="9" s="1"/>
  <c r="E248" i="9"/>
  <c r="M247" i="9"/>
  <c r="L247" i="9"/>
  <c r="F247" i="9" s="1"/>
  <c r="B247" i="9" s="1"/>
  <c r="E247" i="9"/>
  <c r="M246" i="9"/>
  <c r="L246" i="9"/>
  <c r="F246" i="9" s="1"/>
  <c r="E246" i="9"/>
  <c r="M245" i="9"/>
  <c r="L245" i="9"/>
  <c r="F245" i="9"/>
  <c r="E245" i="9"/>
  <c r="B245" i="9" s="1"/>
  <c r="M244" i="9"/>
  <c r="L244" i="9"/>
  <c r="E244" i="9"/>
  <c r="M243" i="9"/>
  <c r="L243" i="9"/>
  <c r="E243" i="9"/>
  <c r="M242" i="9"/>
  <c r="L242" i="9"/>
  <c r="E242" i="9"/>
  <c r="M241" i="9"/>
  <c r="L241" i="9"/>
  <c r="E241" i="9"/>
  <c r="M240" i="9"/>
  <c r="L240" i="9"/>
  <c r="F240" i="9" s="1"/>
  <c r="B240" i="9" s="1"/>
  <c r="E240" i="9"/>
  <c r="M239" i="9"/>
  <c r="L239" i="9"/>
  <c r="E239" i="9"/>
  <c r="M238" i="9"/>
  <c r="L238" i="9"/>
  <c r="E238" i="9"/>
  <c r="M237" i="9"/>
  <c r="F237" i="9" s="1"/>
  <c r="B237" i="9" s="1"/>
  <c r="L237" i="9"/>
  <c r="E237" i="9"/>
  <c r="M236" i="9"/>
  <c r="L236" i="9"/>
  <c r="F236" i="9" s="1"/>
  <c r="E236" i="9"/>
  <c r="M235" i="9"/>
  <c r="L235" i="9"/>
  <c r="E235" i="9"/>
  <c r="M234" i="9"/>
  <c r="L234" i="9"/>
  <c r="F234" i="9" s="1"/>
  <c r="E234" i="9"/>
  <c r="M233" i="9"/>
  <c r="L233" i="9"/>
  <c r="F233" i="9" s="1"/>
  <c r="E233" i="9"/>
  <c r="B233" i="9" s="1"/>
  <c r="M232" i="9"/>
  <c r="L232" i="9"/>
  <c r="F232" i="9" s="1"/>
  <c r="B232" i="9" s="1"/>
  <c r="E232" i="9"/>
  <c r="M231" i="9"/>
  <c r="L231" i="9"/>
  <c r="F231" i="9" s="1"/>
  <c r="E231" i="9"/>
  <c r="B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E171" i="9"/>
  <c r="B171" i="9" s="1"/>
  <c r="H170" i="9"/>
  <c r="G170" i="9"/>
  <c r="E170" i="9" s="1"/>
  <c r="B170" i="9" s="1"/>
  <c r="F170" i="9"/>
  <c r="H169" i="9"/>
  <c r="G169" i="9"/>
  <c r="E169" i="9" s="1"/>
  <c r="B169" i="9" s="1"/>
  <c r="F169" i="9"/>
  <c r="H168" i="9"/>
  <c r="G168" i="9"/>
  <c r="E168" i="9" s="1"/>
  <c r="F168" i="9"/>
  <c r="B168" i="9"/>
  <c r="H167" i="9"/>
  <c r="G167" i="9"/>
  <c r="E167" i="9" s="1"/>
  <c r="B167" i="9" s="1"/>
  <c r="F167" i="9"/>
  <c r="H166" i="9"/>
  <c r="G166" i="9"/>
  <c r="F166" i="9"/>
  <c r="B166" i="9" s="1"/>
  <c r="E166" i="9"/>
  <c r="H165" i="9"/>
  <c r="G165" i="9"/>
  <c r="E165" i="9" s="1"/>
  <c r="B165" i="9" s="1"/>
  <c r="F165" i="9"/>
  <c r="H164" i="9"/>
  <c r="G164" i="9"/>
  <c r="F164" i="9"/>
  <c r="H163" i="9"/>
  <c r="G163" i="9"/>
  <c r="F163" i="9"/>
  <c r="E163" i="9"/>
  <c r="B163" i="9" s="1"/>
  <c r="H162" i="9"/>
  <c r="E162" i="9" s="1"/>
  <c r="B162" i="9" s="1"/>
  <c r="G162" i="9"/>
  <c r="F162" i="9"/>
  <c r="H161" i="9"/>
  <c r="G161" i="9"/>
  <c r="E161" i="9" s="1"/>
  <c r="B161" i="9" s="1"/>
  <c r="F161" i="9"/>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H149" i="9"/>
  <c r="G149" i="9"/>
  <c r="F149" i="9"/>
  <c r="E149" i="9"/>
  <c r="B149" i="9"/>
  <c r="H148" i="9"/>
  <c r="G148" i="9"/>
  <c r="E148" i="9" s="1"/>
  <c r="B148" i="9" s="1"/>
  <c r="F148" i="9"/>
  <c r="H147" i="9"/>
  <c r="G147" i="9"/>
  <c r="F147" i="9"/>
  <c r="E147" i="9"/>
  <c r="B147" i="9" s="1"/>
  <c r="H146" i="9"/>
  <c r="G146" i="9"/>
  <c r="F146" i="9"/>
  <c r="E146" i="9"/>
  <c r="B146" i="9" s="1"/>
  <c r="H145" i="9"/>
  <c r="G145" i="9"/>
  <c r="E145" i="9" s="1"/>
  <c r="B145" i="9" s="1"/>
  <c r="F145" i="9"/>
  <c r="H144" i="9"/>
  <c r="G144" i="9"/>
  <c r="F144" i="9"/>
  <c r="E144" i="9"/>
  <c r="B144" i="9"/>
  <c r="H143" i="9"/>
  <c r="G143" i="9"/>
  <c r="E143" i="9" s="1"/>
  <c r="B143" i="9" s="1"/>
  <c r="F143" i="9"/>
  <c r="H142" i="9"/>
  <c r="G142" i="9"/>
  <c r="E142" i="9" s="1"/>
  <c r="B142" i="9" s="1"/>
  <c r="F142" i="9"/>
  <c r="H141" i="9"/>
  <c r="E141" i="9" s="1"/>
  <c r="B141" i="9" s="1"/>
  <c r="G141" i="9"/>
  <c r="F141" i="9"/>
  <c r="H140" i="9"/>
  <c r="G140" i="9"/>
  <c r="E140" i="9" s="1"/>
  <c r="B140" i="9" s="1"/>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B134" i="9" s="1"/>
  <c r="F134" i="9"/>
  <c r="H133" i="9"/>
  <c r="G133" i="9"/>
  <c r="E133" i="9" s="1"/>
  <c r="B133" i="9" s="1"/>
  <c r="F133" i="9"/>
  <c r="H132" i="9"/>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F114" i="9"/>
  <c r="E114" i="9"/>
  <c r="B114" i="9" s="1"/>
  <c r="H113" i="9"/>
  <c r="G113" i="9"/>
  <c r="E113" i="9" s="1"/>
  <c r="B113" i="9" s="1"/>
  <c r="F113" i="9"/>
  <c r="H112" i="9"/>
  <c r="G112" i="9"/>
  <c r="F112" i="9"/>
  <c r="E112" i="9"/>
  <c r="B112" i="9"/>
  <c r="H111" i="9"/>
  <c r="G111" i="9"/>
  <c r="F111" i="9"/>
  <c r="E111" i="9"/>
  <c r="B111" i="9" s="1"/>
  <c r="H110" i="9"/>
  <c r="G110" i="9"/>
  <c r="E110" i="9" s="1"/>
  <c r="F110" i="9"/>
  <c r="H109" i="9"/>
  <c r="E109" i="9" s="1"/>
  <c r="B109" i="9" s="1"/>
  <c r="G109" i="9"/>
  <c r="F109" i="9"/>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G97" i="9"/>
  <c r="E97" i="9" s="1"/>
  <c r="B97" i="9" s="1"/>
  <c r="F97" i="9"/>
  <c r="H96" i="9"/>
  <c r="G96" i="9"/>
  <c r="F96" i="9"/>
  <c r="E96" i="9"/>
  <c r="B96" i="9"/>
  <c r="H95" i="9"/>
  <c r="G95" i="9"/>
  <c r="F95" i="9"/>
  <c r="E95" i="9"/>
  <c r="B95" i="9" s="1"/>
  <c r="H94" i="9"/>
  <c r="G94" i="9"/>
  <c r="E94" i="9" s="1"/>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E82" i="9" s="1"/>
  <c r="B82" i="9" s="1"/>
  <c r="F82" i="9"/>
  <c r="H81" i="9"/>
  <c r="G81" i="9"/>
  <c r="E81" i="9" s="1"/>
  <c r="B81" i="9" s="1"/>
  <c r="F81" i="9"/>
  <c r="H80" i="9"/>
  <c r="G80" i="9"/>
  <c r="F80" i="9"/>
  <c r="E80" i="9"/>
  <c r="B80" i="9"/>
  <c r="H79" i="9"/>
  <c r="E79" i="9" s="1"/>
  <c r="B79" i="9" s="1"/>
  <c r="G79" i="9"/>
  <c r="F79" i="9"/>
  <c r="H78" i="9"/>
  <c r="G78" i="9"/>
  <c r="F78" i="9"/>
  <c r="E78" i="9"/>
  <c r="B78" i="9" s="1"/>
  <c r="H77" i="9"/>
  <c r="G77" i="9"/>
  <c r="E77" i="9" s="1"/>
  <c r="B77" i="9" s="1"/>
  <c r="F77" i="9"/>
  <c r="H76" i="9"/>
  <c r="G76" i="9"/>
  <c r="E76" i="9" s="1"/>
  <c r="B76" i="9" s="1"/>
  <c r="F76" i="9"/>
  <c r="H75" i="9"/>
  <c r="G75" i="9"/>
  <c r="F75" i="9"/>
  <c r="E75" i="9"/>
  <c r="B75" i="9"/>
  <c r="H74" i="9"/>
  <c r="G74" i="9"/>
  <c r="E74" i="9" s="1"/>
  <c r="B74" i="9" s="1"/>
  <c r="F74" i="9"/>
  <c r="H73" i="9"/>
  <c r="G73" i="9"/>
  <c r="E73" i="9" s="1"/>
  <c r="B73" i="9" s="1"/>
  <c r="F73" i="9"/>
  <c r="H72" i="9"/>
  <c r="G72" i="9"/>
  <c r="F72" i="9"/>
  <c r="E72" i="9"/>
  <c r="B72" i="9"/>
  <c r="H71" i="9"/>
  <c r="E71" i="9" s="1"/>
  <c r="B71" i="9" s="1"/>
  <c r="G71" i="9"/>
  <c r="F71" i="9"/>
  <c r="H70" i="9"/>
  <c r="G70" i="9"/>
  <c r="F70" i="9"/>
  <c r="E70" i="9"/>
  <c r="B70" i="9" s="1"/>
  <c r="H69" i="9"/>
  <c r="G69" i="9"/>
  <c r="E69" i="9" s="1"/>
  <c r="B69" i="9" s="1"/>
  <c r="F69" i="9"/>
  <c r="H68" i="9"/>
  <c r="G68" i="9"/>
  <c r="E68" i="9" s="1"/>
  <c r="B68" i="9" s="1"/>
  <c r="F68" i="9"/>
  <c r="H67" i="9"/>
  <c r="G67" i="9"/>
  <c r="F67" i="9"/>
  <c r="E67" i="9"/>
  <c r="B67" i="9"/>
  <c r="H66" i="9"/>
  <c r="G66" i="9"/>
  <c r="E66" i="9" s="1"/>
  <c r="B66" i="9" s="1"/>
  <c r="F66" i="9"/>
  <c r="H65" i="9"/>
  <c r="G65" i="9"/>
  <c r="E65" i="9" s="1"/>
  <c r="B65" i="9" s="1"/>
  <c r="F65" i="9"/>
  <c r="H64" i="9"/>
  <c r="G64" i="9"/>
  <c r="F64" i="9"/>
  <c r="E64" i="9"/>
  <c r="B64" i="9"/>
  <c r="H63" i="9"/>
  <c r="E63" i="9" s="1"/>
  <c r="B63" i="9" s="1"/>
  <c r="G63" i="9"/>
  <c r="F63" i="9"/>
  <c r="H62" i="9"/>
  <c r="G62" i="9"/>
  <c r="F62" i="9"/>
  <c r="E62" i="9"/>
  <c r="B62" i="9" s="1"/>
  <c r="H61" i="9"/>
  <c r="G61" i="9"/>
  <c r="E61" i="9" s="1"/>
  <c r="B61" i="9" s="1"/>
  <c r="F61" i="9"/>
  <c r="H60" i="9"/>
  <c r="G60" i="9"/>
  <c r="E60" i="9" s="1"/>
  <c r="B60" i="9" s="1"/>
  <c r="F60" i="9"/>
  <c r="H59" i="9"/>
  <c r="G59" i="9"/>
  <c r="F59" i="9"/>
  <c r="E59" i="9"/>
  <c r="B59" i="9"/>
  <c r="H58" i="9"/>
  <c r="G58" i="9"/>
  <c r="E58" i="9" s="1"/>
  <c r="B58" i="9" s="1"/>
  <c r="F58" i="9"/>
  <c r="H57" i="9"/>
  <c r="G57" i="9"/>
  <c r="E57" i="9" s="1"/>
  <c r="B57" i="9" s="1"/>
  <c r="F57" i="9"/>
  <c r="H56" i="9"/>
  <c r="E56" i="9" s="1"/>
  <c r="B56" i="9" s="1"/>
  <c r="G56" i="9"/>
  <c r="F56" i="9"/>
  <c r="H55" i="9"/>
  <c r="G55" i="9"/>
  <c r="E55" i="9" s="1"/>
  <c r="B55" i="9" s="1"/>
  <c r="F55" i="9"/>
  <c r="H54" i="9"/>
  <c r="E54" i="9" s="1"/>
  <c r="B54" i="9" s="1"/>
  <c r="G54" i="9"/>
  <c r="F54" i="9"/>
  <c r="H53" i="9"/>
  <c r="G53" i="9"/>
  <c r="F53" i="9"/>
  <c r="H52" i="9"/>
  <c r="G52" i="9"/>
  <c r="F52" i="9"/>
  <c r="H51" i="9"/>
  <c r="E51" i="9" s="1"/>
  <c r="B51" i="9" s="1"/>
  <c r="G51" i="9"/>
  <c r="F51" i="9"/>
  <c r="H50" i="9"/>
  <c r="G50" i="9"/>
  <c r="F50" i="9"/>
  <c r="H49" i="9"/>
  <c r="G49" i="9"/>
  <c r="F49" i="9"/>
  <c r="H48" i="9"/>
  <c r="E48" i="9" s="1"/>
  <c r="B48" i="9" s="1"/>
  <c r="G48" i="9"/>
  <c r="F48" i="9"/>
  <c r="H47" i="9"/>
  <c r="G47" i="9"/>
  <c r="E47" i="9" s="1"/>
  <c r="B47" i="9" s="1"/>
  <c r="F47" i="9"/>
  <c r="H46" i="9"/>
  <c r="G46" i="9"/>
  <c r="F46" i="9"/>
  <c r="E46" i="9"/>
  <c r="B46" i="9" s="1"/>
  <c r="H45" i="9"/>
  <c r="E45" i="9" s="1"/>
  <c r="B45" i="9" s="1"/>
  <c r="G45" i="9"/>
  <c r="F45" i="9"/>
  <c r="H44" i="9"/>
  <c r="G44" i="9"/>
  <c r="E44" i="9" s="1"/>
  <c r="B44" i="9" s="1"/>
  <c r="F44" i="9"/>
  <c r="H43" i="9"/>
  <c r="G43" i="9"/>
  <c r="F43" i="9"/>
  <c r="E43" i="9"/>
  <c r="B43" i="9"/>
  <c r="H42" i="9"/>
  <c r="G42" i="9"/>
  <c r="E42" i="9" s="1"/>
  <c r="B42" i="9" s="1"/>
  <c r="F42" i="9"/>
  <c r="H41" i="9"/>
  <c r="G41" i="9"/>
  <c r="E41" i="9" s="1"/>
  <c r="B41" i="9" s="1"/>
  <c r="F41" i="9"/>
  <c r="H40" i="9"/>
  <c r="G40" i="9"/>
  <c r="F40" i="9"/>
  <c r="E40" i="9"/>
  <c r="B40" i="9"/>
  <c r="H39" i="9"/>
  <c r="G39" i="9"/>
  <c r="E39" i="9" s="1"/>
  <c r="B39" i="9" s="1"/>
  <c r="F39" i="9"/>
  <c r="H38" i="9"/>
  <c r="G38" i="9"/>
  <c r="F38" i="9"/>
  <c r="E38" i="9"/>
  <c r="B38" i="9" s="1"/>
  <c r="H37" i="9"/>
  <c r="G37" i="9"/>
  <c r="F37" i="9"/>
  <c r="H36" i="9"/>
  <c r="G36" i="9"/>
  <c r="F36" i="9"/>
  <c r="H35" i="9"/>
  <c r="E35" i="9" s="1"/>
  <c r="B35" i="9" s="1"/>
  <c r="G35" i="9"/>
  <c r="F35" i="9"/>
  <c r="H34" i="9"/>
  <c r="G34" i="9"/>
  <c r="F34" i="9"/>
  <c r="H33" i="9"/>
  <c r="G33" i="9"/>
  <c r="E33" i="9" s="1"/>
  <c r="B33" i="9" s="1"/>
  <c r="F33" i="9"/>
  <c r="H32" i="9"/>
  <c r="G32" i="9"/>
  <c r="F32" i="9"/>
  <c r="E32" i="9"/>
  <c r="B32" i="9"/>
  <c r="H31" i="9"/>
  <c r="G31" i="9"/>
  <c r="F31" i="9"/>
  <c r="H30" i="9"/>
  <c r="G30" i="9"/>
  <c r="F30" i="9"/>
  <c r="E30" i="9"/>
  <c r="B30" i="9" s="1"/>
  <c r="H29" i="9"/>
  <c r="G29" i="9"/>
  <c r="E29" i="9" s="1"/>
  <c r="B29" i="9" s="1"/>
  <c r="F29" i="9"/>
  <c r="H28" i="9"/>
  <c r="G28" i="9"/>
  <c r="E28" i="9" s="1"/>
  <c r="B28" i="9" s="1"/>
  <c r="F28" i="9"/>
  <c r="H27" i="9"/>
  <c r="G27" i="9"/>
  <c r="F27" i="9"/>
  <c r="E27" i="9"/>
  <c r="B27" i="9"/>
  <c r="H26" i="9"/>
  <c r="G26" i="9"/>
  <c r="F26" i="9"/>
  <c r="H25" i="9"/>
  <c r="G25" i="9"/>
  <c r="E25" i="9" s="1"/>
  <c r="B25" i="9" s="1"/>
  <c r="F25" i="9"/>
  <c r="F24" i="9"/>
  <c r="F4" i="9"/>
  <c r="O3" i="9"/>
  <c r="G296" i="9" s="1"/>
  <c r="I3" i="9"/>
  <c r="H3" i="9"/>
  <c r="G3" i="9"/>
  <c r="D104" i="8"/>
  <c r="C1681" i="1" s="1"/>
  <c r="H1681" i="1" s="1"/>
  <c r="D97" i="8"/>
  <c r="D92" i="8"/>
  <c r="D87" i="8"/>
  <c r="D82" i="8"/>
  <c r="D77" i="8"/>
  <c r="D72" i="8"/>
  <c r="D67" i="8"/>
  <c r="D62" i="8"/>
  <c r="D57" i="8"/>
  <c r="D52" i="8"/>
  <c r="D46" i="8"/>
  <c r="D37" i="8"/>
  <c r="D27" i="8"/>
  <c r="D25" i="8" s="1"/>
  <c r="C1602" i="1" s="1"/>
  <c r="H1602" i="1" s="1"/>
  <c r="D18" i="8"/>
  <c r="D8" i="8"/>
  <c r="D6" i="8" s="1"/>
  <c r="C1583" i="1" s="1"/>
  <c r="E44" i="7"/>
  <c r="D44" i="7"/>
  <c r="E39" i="7"/>
  <c r="E38" i="7" s="1"/>
  <c r="D39" i="7"/>
  <c r="D38" i="7"/>
  <c r="E30" i="7"/>
  <c r="D1563" i="1" s="1"/>
  <c r="D30" i="7"/>
  <c r="E23" i="7"/>
  <c r="D23" i="7"/>
  <c r="D22" i="7" s="1"/>
  <c r="C1555" i="1" s="1"/>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E89" i="6" s="1"/>
  <c r="D1485" i="1" s="1"/>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F256" i="5" s="1"/>
  <c r="D256" i="5"/>
  <c r="D255" i="5" s="1"/>
  <c r="F255" i="5" s="1"/>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E571" i="4" s="1"/>
  <c r="D578" i="4"/>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D536" i="4"/>
  <c r="F534" i="4"/>
  <c r="F533" i="4"/>
  <c r="E532" i="4"/>
  <c r="D532" i="4"/>
  <c r="F532" i="4" s="1"/>
  <c r="F531" i="4"/>
  <c r="F530" i="4"/>
  <c r="E529" i="4"/>
  <c r="D529" i="4"/>
  <c r="F529" i="4" s="1"/>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E479" i="4" s="1"/>
  <c r="D488" i="4"/>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D432" i="4"/>
  <c r="F432" i="4" s="1"/>
  <c r="E431" i="4"/>
  <c r="E430" i="4" s="1"/>
  <c r="E428" i="4"/>
  <c r="D423" i="1" s="1"/>
  <c r="D428" i="4"/>
  <c r="E427" i="4"/>
  <c r="D427" i="4"/>
  <c r="D648" i="4" s="1"/>
  <c r="C642" i="1"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F362" i="4"/>
  <c r="E362" i="4"/>
  <c r="D362" i="4"/>
  <c r="E361" i="4"/>
  <c r="D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E309" i="4"/>
  <c r="E308" i="4" s="1"/>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D230" i="4" s="1"/>
  <c r="F230" i="4" s="1"/>
  <c r="F229" i="4"/>
  <c r="F228" i="4"/>
  <c r="F227" i="4"/>
  <c r="F226" i="4"/>
  <c r="E225" i="4"/>
  <c r="E221" i="4" s="1"/>
  <c r="D225" i="4"/>
  <c r="F225" i="4" s="1"/>
  <c r="F224" i="4"/>
  <c r="F223" i="4"/>
  <c r="E222" i="4"/>
  <c r="D222" i="4"/>
  <c r="F220" i="4"/>
  <c r="F219" i="4"/>
  <c r="F218" i="4"/>
  <c r="F217" i="4"/>
  <c r="F216"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F160" i="4"/>
  <c r="E160" i="4"/>
  <c r="D160" i="4"/>
  <c r="F159" i="4"/>
  <c r="F158" i="4"/>
  <c r="F157" i="4"/>
  <c r="F156" i="4"/>
  <c r="F155" i="4"/>
  <c r="E154" i="4"/>
  <c r="E153" i="4" s="1"/>
  <c r="D149" i="1" s="1"/>
  <c r="D154" i="4"/>
  <c r="D153" i="4"/>
  <c r="F151" i="4"/>
  <c r="F150" i="4"/>
  <c r="F149" i="4"/>
  <c r="F148" i="4"/>
  <c r="F147" i="4"/>
  <c r="F146" i="4"/>
  <c r="F145" i="4"/>
  <c r="F144" i="4"/>
  <c r="F143" i="4"/>
  <c r="F142" i="4"/>
  <c r="E141" i="4"/>
  <c r="E140" i="4" s="1"/>
  <c r="D141" i="4"/>
  <c r="D140" i="4" s="1"/>
  <c r="F139" i="4"/>
  <c r="F138" i="4"/>
  <c r="F137" i="4"/>
  <c r="F136" i="4"/>
  <c r="E135" i="4"/>
  <c r="E134" i="4" s="1"/>
  <c r="D130" i="1" s="1"/>
  <c r="D135" i="4"/>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C1683" i="1"/>
  <c r="H1683" i="1" s="1"/>
  <c r="C1682" i="1"/>
  <c r="H1682" i="1" s="1"/>
  <c r="H1680" i="1"/>
  <c r="G1680" i="1"/>
  <c r="C1680" i="1"/>
  <c r="C1679" i="1"/>
  <c r="H1678" i="1"/>
  <c r="C1678" i="1"/>
  <c r="G1678" i="1" s="1"/>
  <c r="H1677" i="1"/>
  <c r="C1677" i="1"/>
  <c r="G1677" i="1" s="1"/>
  <c r="G1676" i="1"/>
  <c r="C1676" i="1"/>
  <c r="H1676" i="1" s="1"/>
  <c r="H1675" i="1"/>
  <c r="G1675" i="1"/>
  <c r="C1675" i="1"/>
  <c r="C1674" i="1"/>
  <c r="H1674" i="1" s="1"/>
  <c r="H1673" i="1"/>
  <c r="G1673" i="1"/>
  <c r="C1673" i="1"/>
  <c r="H1672" i="1"/>
  <c r="G1672" i="1"/>
  <c r="C1672" i="1"/>
  <c r="C1671" i="1"/>
  <c r="C1670" i="1"/>
  <c r="H1669" i="1"/>
  <c r="G1669" i="1"/>
  <c r="C1669" i="1"/>
  <c r="G1668" i="1"/>
  <c r="C1668" i="1"/>
  <c r="H1668" i="1" s="1"/>
  <c r="H1667" i="1"/>
  <c r="G1667" i="1"/>
  <c r="C1667" i="1"/>
  <c r="C1666" i="1"/>
  <c r="H1666" i="1" s="1"/>
  <c r="G1665" i="1"/>
  <c r="C1665" i="1"/>
  <c r="H1665" i="1" s="1"/>
  <c r="H1664" i="1"/>
  <c r="G1664" i="1"/>
  <c r="C1664" i="1"/>
  <c r="C1663" i="1"/>
  <c r="C1662" i="1"/>
  <c r="H1661" i="1"/>
  <c r="C1661" i="1"/>
  <c r="G1661" i="1" s="1"/>
  <c r="C1660" i="1"/>
  <c r="H1660" i="1" s="1"/>
  <c r="H1659" i="1"/>
  <c r="G1659" i="1"/>
  <c r="C1659" i="1"/>
  <c r="C1658" i="1"/>
  <c r="H1658" i="1" s="1"/>
  <c r="H1657" i="1"/>
  <c r="C1657" i="1"/>
  <c r="G1657" i="1" s="1"/>
  <c r="H1656" i="1"/>
  <c r="G1656" i="1"/>
  <c r="C1656" i="1"/>
  <c r="C1655" i="1"/>
  <c r="H1654" i="1"/>
  <c r="G1654" i="1"/>
  <c r="C1654" i="1"/>
  <c r="H1653" i="1"/>
  <c r="G1653" i="1"/>
  <c r="C1653" i="1"/>
  <c r="G1652" i="1"/>
  <c r="C1652" i="1"/>
  <c r="H1652" i="1" s="1"/>
  <c r="H1651" i="1"/>
  <c r="G1651" i="1"/>
  <c r="C1651" i="1"/>
  <c r="C1650" i="1"/>
  <c r="H1650" i="1" s="1"/>
  <c r="H1649" i="1"/>
  <c r="G1649" i="1"/>
  <c r="C1649" i="1"/>
  <c r="H1648" i="1"/>
  <c r="G1648" i="1"/>
  <c r="C1648" i="1"/>
  <c r="C1647" i="1"/>
  <c r="C1646" i="1"/>
  <c r="H1645" i="1"/>
  <c r="G1645" i="1"/>
  <c r="C1645" i="1"/>
  <c r="G1644" i="1"/>
  <c r="C1644" i="1"/>
  <c r="H1644" i="1" s="1"/>
  <c r="H1643" i="1"/>
  <c r="G1643" i="1"/>
  <c r="C1643" i="1"/>
  <c r="C1642" i="1"/>
  <c r="H1642" i="1" s="1"/>
  <c r="C1641" i="1"/>
  <c r="H1641" i="1" s="1"/>
  <c r="H1640" i="1"/>
  <c r="G1640" i="1"/>
  <c r="C1640" i="1"/>
  <c r="C1639" i="1"/>
  <c r="C1638" i="1"/>
  <c r="H1637" i="1"/>
  <c r="C1637" i="1"/>
  <c r="G1637" i="1" s="1"/>
  <c r="C1636" i="1"/>
  <c r="H1636" i="1" s="1"/>
  <c r="H1635" i="1"/>
  <c r="C1635" i="1"/>
  <c r="G1635" i="1" s="1"/>
  <c r="C1634" i="1"/>
  <c r="H1634" i="1" s="1"/>
  <c r="H1633" i="1"/>
  <c r="C1633" i="1"/>
  <c r="G1633" i="1" s="1"/>
  <c r="H1632" i="1"/>
  <c r="G1632" i="1"/>
  <c r="C1632" i="1"/>
  <c r="C1631" i="1"/>
  <c r="H1630" i="1"/>
  <c r="G1630" i="1"/>
  <c r="C1630" i="1"/>
  <c r="H1629" i="1"/>
  <c r="G1629" i="1"/>
  <c r="C1629" i="1"/>
  <c r="H1627" i="1"/>
  <c r="G1627" i="1"/>
  <c r="C1627" i="1"/>
  <c r="C1626" i="1"/>
  <c r="H1626" i="1" s="1"/>
  <c r="H1625" i="1"/>
  <c r="G1625" i="1"/>
  <c r="C1625" i="1"/>
  <c r="H1624" i="1"/>
  <c r="G1624" i="1"/>
  <c r="C1624" i="1"/>
  <c r="C1623" i="1"/>
  <c r="C1620" i="1"/>
  <c r="H1620" i="1" s="1"/>
  <c r="H1619" i="1"/>
  <c r="G1619" i="1"/>
  <c r="C1619" i="1"/>
  <c r="C1618" i="1"/>
  <c r="H1618" i="1" s="1"/>
  <c r="H1617" i="1"/>
  <c r="G1617" i="1"/>
  <c r="C1617" i="1"/>
  <c r="H1616" i="1"/>
  <c r="G1616" i="1"/>
  <c r="C1616" i="1"/>
  <c r="C1615" i="1"/>
  <c r="C1614" i="1"/>
  <c r="C1613" i="1"/>
  <c r="G1613" i="1" s="1"/>
  <c r="C1612" i="1"/>
  <c r="H1612" i="1" s="1"/>
  <c r="H1611" i="1"/>
  <c r="G1611" i="1"/>
  <c r="C1611" i="1"/>
  <c r="C1610" i="1"/>
  <c r="H1610" i="1" s="1"/>
  <c r="C1609" i="1"/>
  <c r="H1608" i="1"/>
  <c r="G1608" i="1"/>
  <c r="C1608" i="1"/>
  <c r="C1607" i="1"/>
  <c r="H1606" i="1"/>
  <c r="C1606" i="1"/>
  <c r="G1606" i="1" s="1"/>
  <c r="C1605" i="1"/>
  <c r="H1605" i="1" s="1"/>
  <c r="H1603" i="1"/>
  <c r="G1603" i="1"/>
  <c r="C1603" i="1"/>
  <c r="C1601" i="1"/>
  <c r="G1601" i="1" s="1"/>
  <c r="H1600" i="1"/>
  <c r="G1600" i="1"/>
  <c r="C1600" i="1"/>
  <c r="C1599" i="1"/>
  <c r="H1598" i="1"/>
  <c r="G1598" i="1"/>
  <c r="C1598" i="1"/>
  <c r="H1597" i="1"/>
  <c r="G1597" i="1"/>
  <c r="C1597" i="1"/>
  <c r="G1596" i="1"/>
  <c r="C1596" i="1"/>
  <c r="H1596" i="1" s="1"/>
  <c r="H1595" i="1"/>
  <c r="G1595" i="1"/>
  <c r="C1595" i="1"/>
  <c r="C1594" i="1"/>
  <c r="H1594" i="1" s="1"/>
  <c r="C1593" i="1"/>
  <c r="H1593" i="1" s="1"/>
  <c r="H1592" i="1"/>
  <c r="G1592" i="1"/>
  <c r="C1592" i="1"/>
  <c r="C1591" i="1"/>
  <c r="C1590" i="1"/>
  <c r="H1589" i="1"/>
  <c r="G1589" i="1"/>
  <c r="C1589" i="1"/>
  <c r="C1588" i="1"/>
  <c r="H1588" i="1" s="1"/>
  <c r="C1587" i="1"/>
  <c r="H1587" i="1" s="1"/>
  <c r="C1586" i="1"/>
  <c r="H1586" i="1" s="1"/>
  <c r="H1584" i="1"/>
  <c r="G1584" i="1"/>
  <c r="C1584" i="1"/>
  <c r="C1582" i="1"/>
  <c r="D1581" i="1"/>
  <c r="C1581" i="1"/>
  <c r="J1580" i="1"/>
  <c r="I1580" i="1"/>
  <c r="H1580" i="1"/>
  <c r="G1580" i="1"/>
  <c r="D1580" i="1"/>
  <c r="C1580" i="1"/>
  <c r="J1579" i="1"/>
  <c r="H1579" i="1"/>
  <c r="G1579" i="1"/>
  <c r="I1579" i="1" s="1"/>
  <c r="D1579" i="1"/>
  <c r="C1579" i="1"/>
  <c r="G1578" i="1"/>
  <c r="D1578" i="1"/>
  <c r="C1578" i="1"/>
  <c r="H1577" i="1"/>
  <c r="G1577" i="1"/>
  <c r="D1577" i="1"/>
  <c r="C1577" i="1"/>
  <c r="J1576" i="1"/>
  <c r="I1576" i="1"/>
  <c r="H1576" i="1"/>
  <c r="G1576" i="1"/>
  <c r="D1576" i="1"/>
  <c r="C1576" i="1"/>
  <c r="D1575" i="1"/>
  <c r="C1575" i="1"/>
  <c r="D1574" i="1"/>
  <c r="C1574" i="1"/>
  <c r="J1573" i="1"/>
  <c r="I1573" i="1"/>
  <c r="H1573" i="1"/>
  <c r="D1573" i="1"/>
  <c r="C1573" i="1"/>
  <c r="G1573" i="1" s="1"/>
  <c r="H1572" i="1"/>
  <c r="G1572" i="1"/>
  <c r="D1572" i="1"/>
  <c r="C1572" i="1"/>
  <c r="H1571" i="1"/>
  <c r="D1571" i="1"/>
  <c r="C1571" i="1"/>
  <c r="G1571" i="1" s="1"/>
  <c r="J1570" i="1"/>
  <c r="I1570" i="1"/>
  <c r="H1570" i="1"/>
  <c r="G1570" i="1"/>
  <c r="D1570" i="1"/>
  <c r="C1570" i="1"/>
  <c r="D1569" i="1"/>
  <c r="C1569" i="1"/>
  <c r="D1568" i="1"/>
  <c r="C1568" i="1"/>
  <c r="J1567" i="1"/>
  <c r="I1567" i="1"/>
  <c r="H1567" i="1"/>
  <c r="D1567" i="1"/>
  <c r="C1567" i="1"/>
  <c r="G1567" i="1" s="1"/>
  <c r="J1566" i="1"/>
  <c r="I1566" i="1"/>
  <c r="H1566" i="1"/>
  <c r="G1566" i="1"/>
  <c r="D1566" i="1"/>
  <c r="C1566" i="1"/>
  <c r="D1565" i="1"/>
  <c r="C1565" i="1"/>
  <c r="D1564" i="1"/>
  <c r="C1564" i="1"/>
  <c r="C1563" i="1"/>
  <c r="D1562" i="1"/>
  <c r="C1562" i="1"/>
  <c r="D1561" i="1"/>
  <c r="C1561" i="1"/>
  <c r="J1560" i="1"/>
  <c r="H1560" i="1"/>
  <c r="D1560" i="1"/>
  <c r="C1560" i="1"/>
  <c r="G1560" i="1" s="1"/>
  <c r="I1560" i="1" s="1"/>
  <c r="J1559" i="1"/>
  <c r="H1559" i="1"/>
  <c r="G1559" i="1"/>
  <c r="I1559" i="1" s="1"/>
  <c r="D1559" i="1"/>
  <c r="C1559" i="1"/>
  <c r="H1558" i="1"/>
  <c r="G1558" i="1"/>
  <c r="D1558" i="1"/>
  <c r="C1558" i="1"/>
  <c r="J1558" i="1" s="1"/>
  <c r="D1557" i="1"/>
  <c r="C1557" i="1"/>
  <c r="J1554" i="1"/>
  <c r="I1554" i="1"/>
  <c r="H1554" i="1"/>
  <c r="D1554" i="1"/>
  <c r="C1554" i="1"/>
  <c r="G1554" i="1" s="1"/>
  <c r="J1553" i="1"/>
  <c r="I1553" i="1"/>
  <c r="H1553" i="1"/>
  <c r="G1553" i="1"/>
  <c r="D1553" i="1"/>
  <c r="C1553" i="1"/>
  <c r="D1552" i="1"/>
  <c r="C1552" i="1"/>
  <c r="D1551" i="1"/>
  <c r="C1551" i="1"/>
  <c r="J1550" i="1"/>
  <c r="I1550" i="1"/>
  <c r="H1550" i="1"/>
  <c r="D1550" i="1"/>
  <c r="C1550" i="1"/>
  <c r="G1550" i="1" s="1"/>
  <c r="J1549" i="1"/>
  <c r="H1549" i="1"/>
  <c r="G1549" i="1"/>
  <c r="I1549" i="1" s="1"/>
  <c r="D1549" i="1"/>
  <c r="C1549" i="1"/>
  <c r="D1548" i="1"/>
  <c r="G1548" i="1" s="1"/>
  <c r="C1548" i="1"/>
  <c r="D1547" i="1"/>
  <c r="C1547" i="1"/>
  <c r="J1546" i="1"/>
  <c r="H1546" i="1"/>
  <c r="I1546" i="1" s="1"/>
  <c r="G1546" i="1"/>
  <c r="D1546" i="1"/>
  <c r="C1546" i="1"/>
  <c r="H1545" i="1"/>
  <c r="G1545" i="1"/>
  <c r="I1545" i="1" s="1"/>
  <c r="D1545" i="1"/>
  <c r="C1545" i="1"/>
  <c r="J1545" i="1" s="1"/>
  <c r="G1544" i="1"/>
  <c r="D1544" i="1"/>
  <c r="C1544" i="1"/>
  <c r="D1543" i="1"/>
  <c r="C1543" i="1"/>
  <c r="J1542" i="1"/>
  <c r="H1542" i="1"/>
  <c r="D1542" i="1"/>
  <c r="G1542" i="1" s="1"/>
  <c r="C1542" i="1"/>
  <c r="H1541" i="1"/>
  <c r="D1541" i="1"/>
  <c r="G1541" i="1" s="1"/>
  <c r="I1541" i="1" s="1"/>
  <c r="C1541" i="1"/>
  <c r="J1541" i="1" s="1"/>
  <c r="D1540" i="1"/>
  <c r="C1540" i="1"/>
  <c r="C1539" i="1"/>
  <c r="D1536" i="1"/>
  <c r="C1536" i="1"/>
  <c r="H1535" i="1"/>
  <c r="D1535" i="1"/>
  <c r="G1535" i="1" s="1"/>
  <c r="C1535" i="1"/>
  <c r="D1534" i="1"/>
  <c r="C1534" i="1"/>
  <c r="D1533" i="1"/>
  <c r="C1533" i="1"/>
  <c r="D1532" i="1"/>
  <c r="C1532" i="1"/>
  <c r="H1531" i="1"/>
  <c r="D1531" i="1"/>
  <c r="G1531" i="1" s="1"/>
  <c r="C1531" i="1"/>
  <c r="D1530" i="1"/>
  <c r="C1530" i="1"/>
  <c r="G1529" i="1"/>
  <c r="D1529" i="1"/>
  <c r="H1529" i="1" s="1"/>
  <c r="C1529" i="1"/>
  <c r="D1528" i="1"/>
  <c r="C1528" i="1"/>
  <c r="H1527" i="1"/>
  <c r="D1527" i="1"/>
  <c r="G1527" i="1" s="1"/>
  <c r="C1527" i="1"/>
  <c r="D1526" i="1"/>
  <c r="C1526" i="1"/>
  <c r="G1525" i="1"/>
  <c r="D1525" i="1"/>
  <c r="H1525" i="1" s="1"/>
  <c r="C1525" i="1"/>
  <c r="D1524" i="1"/>
  <c r="C1524" i="1"/>
  <c r="H1523" i="1"/>
  <c r="D1523" i="1"/>
  <c r="G1523" i="1" s="1"/>
  <c r="C1523" i="1"/>
  <c r="D1522" i="1"/>
  <c r="C1522" i="1"/>
  <c r="G1521" i="1"/>
  <c r="D1521" i="1"/>
  <c r="H1521" i="1" s="1"/>
  <c r="C1521" i="1"/>
  <c r="D1520" i="1"/>
  <c r="C1520" i="1"/>
  <c r="H1519" i="1"/>
  <c r="D1519" i="1"/>
  <c r="G1519" i="1" s="1"/>
  <c r="C1519" i="1"/>
  <c r="D1518" i="1"/>
  <c r="C1518" i="1"/>
  <c r="D1517" i="1"/>
  <c r="C1517" i="1"/>
  <c r="D1516" i="1"/>
  <c r="C1516" i="1"/>
  <c r="H1515" i="1"/>
  <c r="D1515" i="1"/>
  <c r="G1515" i="1" s="1"/>
  <c r="C1515" i="1"/>
  <c r="D1514" i="1"/>
  <c r="C1514" i="1"/>
  <c r="G1513" i="1"/>
  <c r="D1513" i="1"/>
  <c r="H1513" i="1" s="1"/>
  <c r="C1513" i="1"/>
  <c r="D1512" i="1"/>
  <c r="C1512" i="1"/>
  <c r="H1511" i="1"/>
  <c r="D1511" i="1"/>
  <c r="G1511" i="1" s="1"/>
  <c r="C1511" i="1"/>
  <c r="D1509" i="1"/>
  <c r="C1509" i="1"/>
  <c r="D1508" i="1"/>
  <c r="C1508" i="1"/>
  <c r="H1507" i="1"/>
  <c r="G1507"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C1264" i="1"/>
  <c r="D1263" i="1"/>
  <c r="C1263" i="1"/>
  <c r="D1262" i="1"/>
  <c r="C1262" i="1"/>
  <c r="D1261" i="1"/>
  <c r="C1261" i="1"/>
  <c r="D1260"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G790"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H465" i="1" s="1"/>
  <c r="C465" i="1"/>
  <c r="D464" i="1"/>
  <c r="C464" i="1"/>
  <c r="D463" i="1"/>
  <c r="H463" i="1" s="1"/>
  <c r="C463" i="1"/>
  <c r="D462" i="1"/>
  <c r="C462" i="1"/>
  <c r="D461" i="1"/>
  <c r="C461" i="1"/>
  <c r="D460" i="1"/>
  <c r="H460" i="1" s="1"/>
  <c r="C460" i="1"/>
  <c r="D459" i="1"/>
  <c r="H459" i="1" s="1"/>
  <c r="C459" i="1"/>
  <c r="H458" i="1"/>
  <c r="D458" i="1"/>
  <c r="C458" i="1"/>
  <c r="G458" i="1" s="1"/>
  <c r="G457" i="1"/>
  <c r="D457" i="1"/>
  <c r="H457" i="1" s="1"/>
  <c r="C457" i="1"/>
  <c r="H456" i="1"/>
  <c r="D456" i="1"/>
  <c r="C456" i="1"/>
  <c r="G456" i="1" s="1"/>
  <c r="D455" i="1"/>
  <c r="H455" i="1" s="1"/>
  <c r="C455" i="1"/>
  <c r="H454" i="1"/>
  <c r="D454" i="1"/>
  <c r="C454" i="1"/>
  <c r="G454" i="1" s="1"/>
  <c r="D453" i="1"/>
  <c r="C453" i="1"/>
  <c r="D452" i="1"/>
  <c r="H452" i="1" s="1"/>
  <c r="C452" i="1"/>
  <c r="D451" i="1"/>
  <c r="H451" i="1" s="1"/>
  <c r="C451" i="1"/>
  <c r="H450" i="1"/>
  <c r="D450" i="1"/>
  <c r="C450" i="1"/>
  <c r="G450" i="1" s="1"/>
  <c r="G449" i="1"/>
  <c r="D449" i="1"/>
  <c r="H449" i="1" s="1"/>
  <c r="C449" i="1"/>
  <c r="H448" i="1"/>
  <c r="D448" i="1"/>
  <c r="C448" i="1"/>
  <c r="G448" i="1" s="1"/>
  <c r="D447" i="1"/>
  <c r="H447" i="1" s="1"/>
  <c r="C447" i="1"/>
  <c r="H446" i="1"/>
  <c r="D446" i="1"/>
  <c r="C446" i="1"/>
  <c r="G446" i="1" s="1"/>
  <c r="D445" i="1"/>
  <c r="C445" i="1"/>
  <c r="D444" i="1"/>
  <c r="H444" i="1" s="1"/>
  <c r="C444" i="1"/>
  <c r="D443" i="1"/>
  <c r="H443" i="1" s="1"/>
  <c r="C443" i="1"/>
  <c r="H442" i="1"/>
  <c r="D442" i="1"/>
  <c r="C442" i="1"/>
  <c r="G442" i="1" s="1"/>
  <c r="G441" i="1"/>
  <c r="D441" i="1"/>
  <c r="H441" i="1" s="1"/>
  <c r="C441" i="1"/>
  <c r="H440" i="1"/>
  <c r="D440" i="1"/>
  <c r="C440" i="1"/>
  <c r="G440" i="1" s="1"/>
  <c r="D439" i="1"/>
  <c r="H439" i="1" s="1"/>
  <c r="C439" i="1"/>
  <c r="H438" i="1"/>
  <c r="D438" i="1"/>
  <c r="C438" i="1"/>
  <c r="G438" i="1" s="1"/>
  <c r="D437" i="1"/>
  <c r="G437" i="1" s="1"/>
  <c r="C437" i="1"/>
  <c r="D436" i="1"/>
  <c r="H436" i="1" s="1"/>
  <c r="C436" i="1"/>
  <c r="D435" i="1"/>
  <c r="H435" i="1" s="1"/>
  <c r="C435" i="1"/>
  <c r="H434" i="1"/>
  <c r="D434" i="1"/>
  <c r="G434" i="1" s="1"/>
  <c r="C434" i="1"/>
  <c r="G433" i="1"/>
  <c r="D433" i="1"/>
  <c r="H433" i="1" s="1"/>
  <c r="C433" i="1"/>
  <c r="H432" i="1"/>
  <c r="D432" i="1"/>
  <c r="G432" i="1" s="1"/>
  <c r="C432" i="1"/>
  <c r="D431" i="1"/>
  <c r="H431" i="1" s="1"/>
  <c r="C431" i="1"/>
  <c r="H430" i="1"/>
  <c r="D430" i="1"/>
  <c r="G430" i="1" s="1"/>
  <c r="C430" i="1"/>
  <c r="D429" i="1"/>
  <c r="C429" i="1"/>
  <c r="D428" i="1"/>
  <c r="G428" i="1" s="1"/>
  <c r="C428" i="1"/>
  <c r="D427" i="1"/>
  <c r="H427" i="1" s="1"/>
  <c r="C427" i="1"/>
  <c r="H426" i="1"/>
  <c r="D426" i="1"/>
  <c r="G426" i="1" s="1"/>
  <c r="C426" i="1"/>
  <c r="D425" i="1"/>
  <c r="D424" i="1"/>
  <c r="C423" i="1"/>
  <c r="D421" i="1"/>
  <c r="C421" i="1"/>
  <c r="H416" i="1"/>
  <c r="D416" i="1"/>
  <c r="G416" i="1" s="1"/>
  <c r="C416" i="1"/>
  <c r="D415" i="1"/>
  <c r="C415" i="1"/>
  <c r="D414" i="1"/>
  <c r="G414" i="1" s="1"/>
  <c r="C414" i="1"/>
  <c r="D411" i="1"/>
  <c r="H411" i="1" s="1"/>
  <c r="C411" i="1"/>
  <c r="D410" i="1"/>
  <c r="G410" i="1" s="1"/>
  <c r="C410" i="1"/>
  <c r="G409" i="1"/>
  <c r="D409" i="1"/>
  <c r="H409" i="1" s="1"/>
  <c r="C409" i="1"/>
  <c r="H408" i="1"/>
  <c r="D408" i="1"/>
  <c r="G408" i="1" s="1"/>
  <c r="C408" i="1"/>
  <c r="D407" i="1"/>
  <c r="H407" i="1" s="1"/>
  <c r="C407" i="1"/>
  <c r="H406" i="1"/>
  <c r="D406" i="1"/>
  <c r="G406" i="1" s="1"/>
  <c r="C406" i="1"/>
  <c r="D405" i="1"/>
  <c r="C405" i="1"/>
  <c r="D404" i="1"/>
  <c r="G404" i="1" s="1"/>
  <c r="C404" i="1"/>
  <c r="D403" i="1"/>
  <c r="H403" i="1" s="1"/>
  <c r="C403" i="1"/>
  <c r="H402" i="1"/>
  <c r="D402" i="1"/>
  <c r="G402" i="1" s="1"/>
  <c r="C402" i="1"/>
  <c r="G401" i="1"/>
  <c r="D401" i="1"/>
  <c r="H401" i="1" s="1"/>
  <c r="C401" i="1"/>
  <c r="H400" i="1"/>
  <c r="D400" i="1"/>
  <c r="G400" i="1" s="1"/>
  <c r="C400" i="1"/>
  <c r="D399" i="1"/>
  <c r="H399" i="1" s="1"/>
  <c r="C399" i="1"/>
  <c r="H398" i="1"/>
  <c r="D398" i="1"/>
  <c r="G398" i="1" s="1"/>
  <c r="C398" i="1"/>
  <c r="D397" i="1"/>
  <c r="C397" i="1"/>
  <c r="D396" i="1"/>
  <c r="G396" i="1" s="1"/>
  <c r="C396" i="1"/>
  <c r="D395" i="1"/>
  <c r="H395" i="1" s="1"/>
  <c r="C395" i="1"/>
  <c r="H394" i="1"/>
  <c r="D394" i="1"/>
  <c r="G394" i="1" s="1"/>
  <c r="C394" i="1"/>
  <c r="G393" i="1"/>
  <c r="D393" i="1"/>
  <c r="H393" i="1" s="1"/>
  <c r="C393" i="1"/>
  <c r="H392" i="1"/>
  <c r="D392" i="1"/>
  <c r="G392" i="1" s="1"/>
  <c r="C392" i="1"/>
  <c r="D391" i="1"/>
  <c r="H391" i="1" s="1"/>
  <c r="C391" i="1"/>
  <c r="H390" i="1"/>
  <c r="D390" i="1"/>
  <c r="G390" i="1" s="1"/>
  <c r="C390" i="1"/>
  <c r="D389" i="1"/>
  <c r="C389" i="1"/>
  <c r="D388" i="1"/>
  <c r="G388" i="1" s="1"/>
  <c r="C388" i="1"/>
  <c r="D387" i="1"/>
  <c r="H387" i="1" s="1"/>
  <c r="C387" i="1"/>
  <c r="H386" i="1"/>
  <c r="D386" i="1"/>
  <c r="G386" i="1" s="1"/>
  <c r="C386" i="1"/>
  <c r="G385" i="1"/>
  <c r="D385" i="1"/>
  <c r="H385" i="1" s="1"/>
  <c r="C385" i="1"/>
  <c r="D384" i="1"/>
  <c r="G384" i="1" s="1"/>
  <c r="C384" i="1"/>
  <c r="D383" i="1"/>
  <c r="H383" i="1" s="1"/>
  <c r="C383" i="1"/>
  <c r="H382" i="1"/>
  <c r="D382" i="1"/>
  <c r="G382" i="1" s="1"/>
  <c r="C382" i="1"/>
  <c r="D381" i="1"/>
  <c r="C381" i="1"/>
  <c r="D380" i="1"/>
  <c r="G380" i="1" s="1"/>
  <c r="C380" i="1"/>
  <c r="D379" i="1"/>
  <c r="H379" i="1" s="1"/>
  <c r="C379" i="1"/>
  <c r="D378" i="1"/>
  <c r="G378" i="1" s="1"/>
  <c r="C378" i="1"/>
  <c r="D377" i="1"/>
  <c r="H377" i="1" s="1"/>
  <c r="C377" i="1"/>
  <c r="D376" i="1"/>
  <c r="G376" i="1" s="1"/>
  <c r="C376" i="1"/>
  <c r="D375" i="1"/>
  <c r="H375" i="1" s="1"/>
  <c r="C375" i="1"/>
  <c r="D374" i="1"/>
  <c r="G374" i="1" s="1"/>
  <c r="C374" i="1"/>
  <c r="D373" i="1"/>
  <c r="C373" i="1"/>
  <c r="D372" i="1"/>
  <c r="G372" i="1" s="1"/>
  <c r="C372" i="1"/>
  <c r="D371" i="1"/>
  <c r="H371" i="1" s="1"/>
  <c r="C371" i="1"/>
  <c r="H370" i="1"/>
  <c r="D370" i="1"/>
  <c r="C370" i="1"/>
  <c r="G370" i="1" s="1"/>
  <c r="D369" i="1"/>
  <c r="G369" i="1" s="1"/>
  <c r="C369" i="1"/>
  <c r="G367" i="1"/>
  <c r="D367" i="1"/>
  <c r="H367" i="1" s="1"/>
  <c r="C367" i="1"/>
  <c r="D366" i="1"/>
  <c r="G366" i="1" s="1"/>
  <c r="C366" i="1"/>
  <c r="G365" i="1"/>
  <c r="D365" i="1"/>
  <c r="H365" i="1" s="1"/>
  <c r="C365" i="1"/>
  <c r="D364" i="1"/>
  <c r="G364" i="1" s="1"/>
  <c r="C364" i="1"/>
  <c r="G363" i="1"/>
  <c r="D363" i="1"/>
  <c r="H363" i="1" s="1"/>
  <c r="C363" i="1"/>
  <c r="D362" i="1"/>
  <c r="C362" i="1"/>
  <c r="D361" i="1"/>
  <c r="H361" i="1" s="1"/>
  <c r="C361" i="1"/>
  <c r="D360" i="1"/>
  <c r="G360" i="1" s="1"/>
  <c r="C360" i="1"/>
  <c r="H359" i="1"/>
  <c r="D359" i="1"/>
  <c r="G359" i="1" s="1"/>
  <c r="C359" i="1"/>
  <c r="H358" i="1"/>
  <c r="D358" i="1"/>
  <c r="G358" i="1" s="1"/>
  <c r="C358" i="1"/>
  <c r="G357" i="1"/>
  <c r="D357" i="1"/>
  <c r="H357" i="1" s="1"/>
  <c r="C357" i="1"/>
  <c r="D356" i="1"/>
  <c r="G356" i="1" s="1"/>
  <c r="C356" i="1"/>
  <c r="D354" i="1"/>
  <c r="H354" i="1" s="1"/>
  <c r="C354" i="1"/>
  <c r="H353" i="1"/>
  <c r="G353" i="1"/>
  <c r="D353" i="1"/>
  <c r="C353" i="1"/>
  <c r="D352" i="1"/>
  <c r="H352" i="1" s="1"/>
  <c r="C352" i="1"/>
  <c r="H351" i="1"/>
  <c r="G351" i="1"/>
  <c r="D351" i="1"/>
  <c r="C351" i="1"/>
  <c r="D350" i="1"/>
  <c r="H350" i="1" s="1"/>
  <c r="C350" i="1"/>
  <c r="H349" i="1"/>
  <c r="G349" i="1"/>
  <c r="D349" i="1"/>
  <c r="C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D315" i="1"/>
  <c r="C315" i="1"/>
  <c r="D314" i="1"/>
  <c r="C314" i="1"/>
  <c r="H314" i="1" s="1"/>
  <c r="D313" i="1"/>
  <c r="C313" i="1"/>
  <c r="D312" i="1"/>
  <c r="C312" i="1"/>
  <c r="H312" i="1" s="1"/>
  <c r="D311" i="1"/>
  <c r="C311" i="1"/>
  <c r="D310" i="1"/>
  <c r="C310" i="1"/>
  <c r="H310" i="1" s="1"/>
  <c r="D309" i="1"/>
  <c r="C309" i="1"/>
  <c r="D308" i="1"/>
  <c r="C308" i="1"/>
  <c r="H308" i="1" s="1"/>
  <c r="D307" i="1"/>
  <c r="C307" i="1"/>
  <c r="D306" i="1"/>
  <c r="C306" i="1"/>
  <c r="H306" i="1" s="1"/>
  <c r="D305" i="1"/>
  <c r="C305" i="1"/>
  <c r="D304" i="1"/>
  <c r="C304" i="1"/>
  <c r="H304" i="1" s="1"/>
  <c r="D303" i="1"/>
  <c r="D302" i="1"/>
  <c r="C302" i="1"/>
  <c r="D301" i="1"/>
  <c r="C301" i="1"/>
  <c r="D300" i="1"/>
  <c r="C300" i="1"/>
  <c r="D299" i="1"/>
  <c r="C299" i="1"/>
  <c r="D298" i="1"/>
  <c r="C298" i="1"/>
  <c r="D294" i="1"/>
  <c r="C294" i="1"/>
  <c r="H294" i="1" s="1"/>
  <c r="D293" i="1"/>
  <c r="C293" i="1"/>
  <c r="D292" i="1"/>
  <c r="C292" i="1"/>
  <c r="H292" i="1" s="1"/>
  <c r="D291" i="1"/>
  <c r="C291" i="1"/>
  <c r="D290" i="1"/>
  <c r="C290" i="1"/>
  <c r="H290" i="1" s="1"/>
  <c r="D289" i="1"/>
  <c r="C289" i="1"/>
  <c r="D288" i="1"/>
  <c r="C288" i="1"/>
  <c r="H288" i="1" s="1"/>
  <c r="G287" i="1"/>
  <c r="D287" i="1"/>
  <c r="C287" i="1"/>
  <c r="H287" i="1" s="1"/>
  <c r="D286" i="1"/>
  <c r="C286" i="1"/>
  <c r="H286" i="1" s="1"/>
  <c r="D285" i="1"/>
  <c r="C285" i="1"/>
  <c r="H285" i="1" s="1"/>
  <c r="D284" i="1"/>
  <c r="C284" i="1"/>
  <c r="H284" i="1" s="1"/>
  <c r="D283" i="1"/>
  <c r="C283" i="1"/>
  <c r="H283" i="1" s="1"/>
  <c r="D282" i="1"/>
  <c r="C282" i="1"/>
  <c r="H282" i="1" s="1"/>
  <c r="G281" i="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G273" i="1"/>
  <c r="D273" i="1"/>
  <c r="C273" i="1"/>
  <c r="H273" i="1" s="1"/>
  <c r="D272" i="1"/>
  <c r="C272" i="1"/>
  <c r="H272" i="1" s="1"/>
  <c r="G271" i="1"/>
  <c r="D271" i="1"/>
  <c r="C271" i="1"/>
  <c r="H271" i="1" s="1"/>
  <c r="D270" i="1"/>
  <c r="C270" i="1"/>
  <c r="H270" i="1" s="1"/>
  <c r="D269" i="1"/>
  <c r="D268" i="1"/>
  <c r="C268" i="1"/>
  <c r="H268" i="1" s="1"/>
  <c r="D267" i="1"/>
  <c r="C267" i="1"/>
  <c r="H267" i="1" s="1"/>
  <c r="D266" i="1"/>
  <c r="C266" i="1"/>
  <c r="H266" i="1" s="1"/>
  <c r="G265" i="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G257" i="1"/>
  <c r="D257" i="1"/>
  <c r="C257" i="1"/>
  <c r="H257" i="1" s="1"/>
  <c r="D256" i="1"/>
  <c r="C256" i="1"/>
  <c r="H256" i="1" s="1"/>
  <c r="G255" i="1"/>
  <c r="D255" i="1"/>
  <c r="C255" i="1"/>
  <c r="H255" i="1" s="1"/>
  <c r="D254" i="1"/>
  <c r="C254" i="1"/>
  <c r="H254" i="1" s="1"/>
  <c r="D253" i="1"/>
  <c r="C253" i="1"/>
  <c r="H253" i="1" s="1"/>
  <c r="D252" i="1"/>
  <c r="C252" i="1"/>
  <c r="H252" i="1" s="1"/>
  <c r="D251" i="1"/>
  <c r="C251" i="1"/>
  <c r="H251" i="1" s="1"/>
  <c r="D250" i="1"/>
  <c r="C250" i="1"/>
  <c r="H250" i="1" s="1"/>
  <c r="G249" i="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G241" i="1"/>
  <c r="D241" i="1"/>
  <c r="C241" i="1"/>
  <c r="H241" i="1" s="1"/>
  <c r="D240" i="1"/>
  <c r="C240" i="1"/>
  <c r="H240" i="1" s="1"/>
  <c r="G239" i="1"/>
  <c r="D239" i="1"/>
  <c r="C239" i="1"/>
  <c r="H239" i="1" s="1"/>
  <c r="D238" i="1"/>
  <c r="C238" i="1"/>
  <c r="H238" i="1" s="1"/>
  <c r="D237" i="1"/>
  <c r="C237" i="1"/>
  <c r="H237" i="1" s="1"/>
  <c r="D236" i="1"/>
  <c r="C236" i="1"/>
  <c r="H236" i="1" s="1"/>
  <c r="D235" i="1"/>
  <c r="C235" i="1"/>
  <c r="H235" i="1" s="1"/>
  <c r="D234" i="1"/>
  <c r="C234" i="1"/>
  <c r="H234" i="1" s="1"/>
  <c r="G233" i="1"/>
  <c r="D233" i="1"/>
  <c r="C233" i="1"/>
  <c r="H233" i="1" s="1"/>
  <c r="D232" i="1"/>
  <c r="C232" i="1"/>
  <c r="H232" i="1" s="1"/>
  <c r="D231" i="1"/>
  <c r="C231" i="1"/>
  <c r="H231" i="1" s="1"/>
  <c r="D230" i="1"/>
  <c r="C230" i="1"/>
  <c r="H230" i="1" s="1"/>
  <c r="D229" i="1"/>
  <c r="C229" i="1"/>
  <c r="H229" i="1" s="1"/>
  <c r="D228" i="1"/>
  <c r="C228" i="1"/>
  <c r="H228" i="1" s="1"/>
  <c r="D227" i="1"/>
  <c r="C227" i="1"/>
  <c r="H227" i="1" s="1"/>
  <c r="C226" i="1"/>
  <c r="D225" i="1"/>
  <c r="C225" i="1"/>
  <c r="H225" i="1" s="1"/>
  <c r="D224" i="1"/>
  <c r="C224" i="1"/>
  <c r="H224" i="1" s="1"/>
  <c r="G223" i="1"/>
  <c r="D223" i="1"/>
  <c r="C223" i="1"/>
  <c r="H223" i="1" s="1"/>
  <c r="D222" i="1"/>
  <c r="C222" i="1"/>
  <c r="H222" i="1" s="1"/>
  <c r="D221" i="1"/>
  <c r="C221" i="1"/>
  <c r="H221" i="1" s="1"/>
  <c r="D220" i="1"/>
  <c r="C220" i="1"/>
  <c r="H220" i="1" s="1"/>
  <c r="D219" i="1"/>
  <c r="C219" i="1"/>
  <c r="H219" i="1" s="1"/>
  <c r="D218" i="1"/>
  <c r="C218" i="1"/>
  <c r="H218" i="1" s="1"/>
  <c r="D217" i="1"/>
  <c r="D216" i="1"/>
  <c r="C216" i="1"/>
  <c r="H216" i="1" s="1"/>
  <c r="D215" i="1"/>
  <c r="G215" i="1" s="1"/>
  <c r="C215" i="1"/>
  <c r="D214" i="1"/>
  <c r="C214" i="1"/>
  <c r="H214" i="1" s="1"/>
  <c r="D213" i="1"/>
  <c r="G213" i="1" s="1"/>
  <c r="C213" i="1"/>
  <c r="D212" i="1"/>
  <c r="C212" i="1"/>
  <c r="D211" i="1"/>
  <c r="C211" i="1"/>
  <c r="H211" i="1" s="1"/>
  <c r="D210" i="1"/>
  <c r="C210" i="1"/>
  <c r="H210" i="1" s="1"/>
  <c r="D209" i="1"/>
  <c r="C209" i="1"/>
  <c r="H209" i="1" s="1"/>
  <c r="D208" i="1"/>
  <c r="C208" i="1"/>
  <c r="H208" i="1" s="1"/>
  <c r="G207" i="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G199" i="1"/>
  <c r="D199" i="1"/>
  <c r="C199" i="1"/>
  <c r="H199" i="1" s="1"/>
  <c r="D198" i="1"/>
  <c r="D197" i="1"/>
  <c r="G197" i="1" s="1"/>
  <c r="C197" i="1"/>
  <c r="D196" i="1"/>
  <c r="C196" i="1"/>
  <c r="H196" i="1" s="1"/>
  <c r="D195" i="1"/>
  <c r="C195" i="1"/>
  <c r="D194" i="1"/>
  <c r="C194" i="1"/>
  <c r="D193" i="1"/>
  <c r="C193" i="1"/>
  <c r="H193" i="1" s="1"/>
  <c r="D192" i="1"/>
  <c r="C192" i="1"/>
  <c r="H192" i="1" s="1"/>
  <c r="D191" i="1"/>
  <c r="C191" i="1"/>
  <c r="H191" i="1" s="1"/>
  <c r="D190" i="1"/>
  <c r="C190" i="1"/>
  <c r="H190" i="1" s="1"/>
  <c r="G189" i="1"/>
  <c r="D189" i="1"/>
  <c r="C189" i="1"/>
  <c r="H189" i="1" s="1"/>
  <c r="D188" i="1"/>
  <c r="C188" i="1"/>
  <c r="H188" i="1" s="1"/>
  <c r="G187" i="1"/>
  <c r="D187" i="1"/>
  <c r="C187" i="1"/>
  <c r="H187" i="1" s="1"/>
  <c r="D186" i="1"/>
  <c r="C186" i="1"/>
  <c r="D185" i="1"/>
  <c r="C185" i="1"/>
  <c r="D184" i="1"/>
  <c r="C184" i="1"/>
  <c r="D183" i="1"/>
  <c r="C183" i="1"/>
  <c r="H183" i="1" s="1"/>
  <c r="D182" i="1"/>
  <c r="C182" i="1"/>
  <c r="D181" i="1"/>
  <c r="G181" i="1" s="1"/>
  <c r="C181" i="1"/>
  <c r="D180" i="1"/>
  <c r="C180" i="1"/>
  <c r="D179" i="1"/>
  <c r="C179" i="1"/>
  <c r="D178" i="1"/>
  <c r="C178" i="1"/>
  <c r="D177" i="1"/>
  <c r="C177" i="1"/>
  <c r="D176" i="1"/>
  <c r="C176" i="1"/>
  <c r="D175" i="1"/>
  <c r="C175" i="1"/>
  <c r="C174" i="1"/>
  <c r="D173" i="1"/>
  <c r="G173" i="1" s="1"/>
  <c r="C173" i="1"/>
  <c r="H173" i="1" s="1"/>
  <c r="D172" i="1"/>
  <c r="C172" i="1"/>
  <c r="H172" i="1" s="1"/>
  <c r="D171" i="1"/>
  <c r="G171" i="1" s="1"/>
  <c r="C171" i="1"/>
  <c r="D170" i="1"/>
  <c r="C170" i="1"/>
  <c r="D169" i="1"/>
  <c r="C169" i="1"/>
  <c r="D168" i="1"/>
  <c r="C168" i="1"/>
  <c r="D167" i="1"/>
  <c r="C167" i="1"/>
  <c r="D166" i="1"/>
  <c r="C166" i="1"/>
  <c r="H166" i="1" s="1"/>
  <c r="D165" i="1"/>
  <c r="G165" i="1" s="1"/>
  <c r="C165" i="1"/>
  <c r="D164" i="1"/>
  <c r="C164" i="1"/>
  <c r="D163" i="1"/>
  <c r="C163" i="1"/>
  <c r="D162" i="1"/>
  <c r="C162" i="1"/>
  <c r="D161" i="1"/>
  <c r="C161" i="1"/>
  <c r="C160" i="1"/>
  <c r="D159" i="1"/>
  <c r="C159" i="1"/>
  <c r="H159" i="1" s="1"/>
  <c r="D158" i="1"/>
  <c r="C158" i="1"/>
  <c r="D157" i="1"/>
  <c r="C157" i="1"/>
  <c r="H157" i="1" s="1"/>
  <c r="D156" i="1"/>
  <c r="C156" i="1"/>
  <c r="G155" i="1"/>
  <c r="D155" i="1"/>
  <c r="C155" i="1"/>
  <c r="H155" i="1" s="1"/>
  <c r="D154" i="1"/>
  <c r="C154" i="1"/>
  <c r="H154" i="1" s="1"/>
  <c r="D153" i="1"/>
  <c r="C153" i="1"/>
  <c r="D152" i="1"/>
  <c r="C152" i="1"/>
  <c r="H152" i="1" s="1"/>
  <c r="D151" i="1"/>
  <c r="C151" i="1"/>
  <c r="D150" i="1"/>
  <c r="C150" i="1"/>
  <c r="C149" i="1"/>
  <c r="D147" i="1"/>
  <c r="C147" i="1"/>
  <c r="H147" i="1" s="1"/>
  <c r="D146" i="1"/>
  <c r="C146" i="1"/>
  <c r="H146" i="1" s="1"/>
  <c r="D145" i="1"/>
  <c r="C145" i="1"/>
  <c r="H145" i="1" s="1"/>
  <c r="D144" i="1"/>
  <c r="C144" i="1"/>
  <c r="H144" i="1" s="1"/>
  <c r="G143" i="1"/>
  <c r="D143" i="1"/>
  <c r="C143" i="1"/>
  <c r="H143" i="1" s="1"/>
  <c r="D142" i="1"/>
  <c r="C142" i="1"/>
  <c r="H142" i="1" s="1"/>
  <c r="G141" i="1"/>
  <c r="D141" i="1"/>
  <c r="C141" i="1"/>
  <c r="H141" i="1" s="1"/>
  <c r="D140" i="1"/>
  <c r="C140" i="1"/>
  <c r="H140" i="1" s="1"/>
  <c r="D139" i="1"/>
  <c r="C139" i="1"/>
  <c r="H139" i="1" s="1"/>
  <c r="D138" i="1"/>
  <c r="C138" i="1"/>
  <c r="H138" i="1" s="1"/>
  <c r="D137" i="1"/>
  <c r="C137" i="1"/>
  <c r="H137" i="1" s="1"/>
  <c r="D136" i="1"/>
  <c r="C136" i="1"/>
  <c r="H136" i="1" s="1"/>
  <c r="D135" i="1"/>
  <c r="G135" i="1" s="1"/>
  <c r="C135" i="1"/>
  <c r="D134" i="1"/>
  <c r="C134" i="1"/>
  <c r="H134" i="1" s="1"/>
  <c r="D133" i="1"/>
  <c r="C133" i="1"/>
  <c r="D132" i="1"/>
  <c r="C132" i="1"/>
  <c r="C131" i="1"/>
  <c r="D129" i="1"/>
  <c r="C129" i="1"/>
  <c r="H129" i="1" s="1"/>
  <c r="D128" i="1"/>
  <c r="C128" i="1"/>
  <c r="H128" i="1" s="1"/>
  <c r="D127" i="1"/>
  <c r="C127" i="1"/>
  <c r="D126" i="1"/>
  <c r="C126" i="1"/>
  <c r="H126" i="1" s="1"/>
  <c r="G125" i="1"/>
  <c r="D125" i="1"/>
  <c r="C125" i="1"/>
  <c r="D124" i="1"/>
  <c r="C124" i="1"/>
  <c r="D123" i="1"/>
  <c r="C123" i="1"/>
  <c r="H123" i="1" s="1"/>
  <c r="D122" i="1"/>
  <c r="C122" i="1"/>
  <c r="C121" i="1"/>
  <c r="D120" i="1"/>
  <c r="C120" i="1"/>
  <c r="H120" i="1" s="1"/>
  <c r="D119" i="1"/>
  <c r="C119" i="1"/>
  <c r="H119" i="1" s="1"/>
  <c r="D118" i="1"/>
  <c r="C118" i="1"/>
  <c r="H118" i="1" s="1"/>
  <c r="G117" i="1"/>
  <c r="D117" i="1"/>
  <c r="C117" i="1"/>
  <c r="H117" i="1" s="1"/>
  <c r="D116" i="1"/>
  <c r="C116" i="1"/>
  <c r="H116" i="1" s="1"/>
  <c r="G115" i="1"/>
  <c r="D115" i="1"/>
  <c r="C115" i="1"/>
  <c r="H115" i="1" s="1"/>
  <c r="D114" i="1"/>
  <c r="C114" i="1"/>
  <c r="H114" i="1" s="1"/>
  <c r="D113" i="1"/>
  <c r="C113" i="1"/>
  <c r="D112" i="1"/>
  <c r="C112" i="1"/>
  <c r="H112" i="1" s="1"/>
  <c r="D111" i="1"/>
  <c r="C111" i="1"/>
  <c r="H111" i="1" s="1"/>
  <c r="D110" i="1"/>
  <c r="C110" i="1"/>
  <c r="H110" i="1" s="1"/>
  <c r="G109" i="1"/>
  <c r="D109" i="1"/>
  <c r="C109" i="1"/>
  <c r="H109" i="1" s="1"/>
  <c r="D108" i="1"/>
  <c r="C108" i="1"/>
  <c r="H108" i="1" s="1"/>
  <c r="D107" i="1"/>
  <c r="C107" i="1"/>
  <c r="H107" i="1" s="1"/>
  <c r="D106" i="1"/>
  <c r="C106" i="1"/>
  <c r="H106" i="1" s="1"/>
  <c r="D105" i="1"/>
  <c r="C105" i="1"/>
  <c r="H105" i="1" s="1"/>
  <c r="D104" i="1"/>
  <c r="C104" i="1"/>
  <c r="H104" i="1" s="1"/>
  <c r="D103" i="1"/>
  <c r="C103" i="1"/>
  <c r="H103" i="1" s="1"/>
  <c r="C102" i="1"/>
  <c r="G101" i="1"/>
  <c r="D101" i="1"/>
  <c r="C101" i="1"/>
  <c r="H101" i="1" s="1"/>
  <c r="D100" i="1"/>
  <c r="C100" i="1"/>
  <c r="H100" i="1" s="1"/>
  <c r="G99" i="1"/>
  <c r="D99" i="1"/>
  <c r="C99" i="1"/>
  <c r="H99" i="1" s="1"/>
  <c r="D98" i="1"/>
  <c r="C98" i="1"/>
  <c r="D97" i="1"/>
  <c r="C97" i="1"/>
  <c r="H97" i="1" s="1"/>
  <c r="D96" i="1"/>
  <c r="C96" i="1"/>
  <c r="D95" i="1"/>
  <c r="C95" i="1"/>
  <c r="H95" i="1" s="1"/>
  <c r="D94" i="1"/>
  <c r="C94" i="1"/>
  <c r="G93" i="1"/>
  <c r="D93" i="1"/>
  <c r="C93" i="1"/>
  <c r="H93" i="1" s="1"/>
  <c r="D92" i="1"/>
  <c r="C92" i="1"/>
  <c r="D91" i="1"/>
  <c r="C91" i="1"/>
  <c r="H91" i="1" s="1"/>
  <c r="D90" i="1"/>
  <c r="C90" i="1"/>
  <c r="D89" i="1"/>
  <c r="C89" i="1"/>
  <c r="H89" i="1" s="1"/>
  <c r="D88" i="1"/>
  <c r="C88" i="1"/>
  <c r="D87" i="1"/>
  <c r="C87" i="1"/>
  <c r="H87" i="1" s="1"/>
  <c r="D86" i="1"/>
  <c r="C86" i="1"/>
  <c r="G85" i="1"/>
  <c r="D85" i="1"/>
  <c r="C85" i="1"/>
  <c r="H85" i="1" s="1"/>
  <c r="D84" i="1"/>
  <c r="C84" i="1"/>
  <c r="G83" i="1"/>
  <c r="D83" i="1"/>
  <c r="C83" i="1"/>
  <c r="H83" i="1" s="1"/>
  <c r="D82" i="1"/>
  <c r="C82" i="1"/>
  <c r="D81" i="1"/>
  <c r="C81" i="1"/>
  <c r="D80" i="1"/>
  <c r="C80" i="1"/>
  <c r="D79" i="1"/>
  <c r="C79" i="1"/>
  <c r="C78" i="1"/>
  <c r="D77" i="1"/>
  <c r="C77" i="1"/>
  <c r="H77" i="1" s="1"/>
  <c r="D76" i="1"/>
  <c r="C76" i="1"/>
  <c r="G75" i="1"/>
  <c r="D75" i="1"/>
  <c r="C75" i="1"/>
  <c r="H75" i="1" s="1"/>
  <c r="D74" i="1"/>
  <c r="C74" i="1"/>
  <c r="G73" i="1"/>
  <c r="D73" i="1"/>
  <c r="C73" i="1"/>
  <c r="H73" i="1" s="1"/>
  <c r="D72" i="1"/>
  <c r="C72" i="1"/>
  <c r="D71" i="1"/>
  <c r="C71" i="1"/>
  <c r="H71" i="1" s="1"/>
  <c r="D70" i="1"/>
  <c r="C70" i="1"/>
  <c r="D69" i="1"/>
  <c r="C69" i="1"/>
  <c r="H69" i="1" s="1"/>
  <c r="D68" i="1"/>
  <c r="C68" i="1"/>
  <c r="G67" i="1"/>
  <c r="D67" i="1"/>
  <c r="C67" i="1"/>
  <c r="H67" i="1" s="1"/>
  <c r="D66" i="1"/>
  <c r="C66" i="1"/>
  <c r="D65" i="1"/>
  <c r="C65" i="1"/>
  <c r="H65" i="1" s="1"/>
  <c r="D64" i="1"/>
  <c r="C64" i="1"/>
  <c r="D63" i="1"/>
  <c r="C63" i="1"/>
  <c r="H63" i="1" s="1"/>
  <c r="D62" i="1"/>
  <c r="C62" i="1"/>
  <c r="D61" i="1"/>
  <c r="C61" i="1"/>
  <c r="H61" i="1" s="1"/>
  <c r="D60" i="1"/>
  <c r="C60" i="1"/>
  <c r="G59" i="1"/>
  <c r="D59" i="1"/>
  <c r="C59" i="1"/>
  <c r="H59" i="1" s="1"/>
  <c r="D58" i="1"/>
  <c r="C58" i="1"/>
  <c r="G57" i="1"/>
  <c r="D57" i="1"/>
  <c r="C57" i="1"/>
  <c r="H57" i="1" s="1"/>
  <c r="D56" i="1"/>
  <c r="C56" i="1"/>
  <c r="D55" i="1"/>
  <c r="C55" i="1"/>
  <c r="H55" i="1" s="1"/>
  <c r="D54" i="1"/>
  <c r="C54" i="1"/>
  <c r="D53" i="1"/>
  <c r="C53" i="1"/>
  <c r="H53" i="1" s="1"/>
  <c r="D52" i="1"/>
  <c r="C52" i="1"/>
  <c r="G51" i="1"/>
  <c r="D51" i="1"/>
  <c r="C51" i="1"/>
  <c r="H51" i="1" s="1"/>
  <c r="D50" i="1"/>
  <c r="C50" i="1"/>
  <c r="D49" i="1"/>
  <c r="C49" i="1"/>
  <c r="H49" i="1" s="1"/>
  <c r="D48" i="1"/>
  <c r="C48" i="1"/>
  <c r="D47" i="1"/>
  <c r="C47" i="1"/>
  <c r="H47" i="1" s="1"/>
  <c r="D46" i="1"/>
  <c r="C46" i="1"/>
  <c r="G46" i="1" s="1"/>
  <c r="G44" i="1"/>
  <c r="D44" i="1"/>
  <c r="C44" i="1"/>
  <c r="H44" i="1" s="1"/>
  <c r="D43" i="1"/>
  <c r="H43" i="1" s="1"/>
  <c r="C43" i="1"/>
  <c r="G42" i="1"/>
  <c r="D42" i="1"/>
  <c r="C42" i="1"/>
  <c r="H42" i="1" s="1"/>
  <c r="D41" i="1"/>
  <c r="H41" i="1" s="1"/>
  <c r="C41" i="1"/>
  <c r="G40" i="1"/>
  <c r="D40" i="1"/>
  <c r="C40" i="1"/>
  <c r="H40" i="1" s="1"/>
  <c r="D39" i="1"/>
  <c r="H39" i="1" s="1"/>
  <c r="C39" i="1"/>
  <c r="G38" i="1"/>
  <c r="D38" i="1"/>
  <c r="C38" i="1"/>
  <c r="H38" i="1" s="1"/>
  <c r="D37" i="1"/>
  <c r="H37" i="1" s="1"/>
  <c r="C37" i="1"/>
  <c r="G36" i="1"/>
  <c r="D36" i="1"/>
  <c r="H36" i="1" s="1"/>
  <c r="C36" i="1"/>
  <c r="D35" i="1"/>
  <c r="H35" i="1" s="1"/>
  <c r="C35" i="1"/>
  <c r="G34" i="1"/>
  <c r="D34" i="1"/>
  <c r="H34" i="1" s="1"/>
  <c r="C34" i="1"/>
  <c r="D33" i="1"/>
  <c r="H33" i="1" s="1"/>
  <c r="C33" i="1"/>
  <c r="G32" i="1"/>
  <c r="D32" i="1"/>
  <c r="H32" i="1" s="1"/>
  <c r="C32" i="1"/>
  <c r="D31" i="1"/>
  <c r="H31" i="1" s="1"/>
  <c r="C31" i="1"/>
  <c r="G30" i="1"/>
  <c r="D30" i="1"/>
  <c r="H30" i="1" s="1"/>
  <c r="C30" i="1"/>
  <c r="D29" i="1"/>
  <c r="H29" i="1" s="1"/>
  <c r="C29" i="1"/>
  <c r="G28" i="1"/>
  <c r="D28" i="1"/>
  <c r="H28" i="1" s="1"/>
  <c r="C28" i="1"/>
  <c r="D27" i="1"/>
  <c r="H27" i="1" s="1"/>
  <c r="C27" i="1"/>
  <c r="G26" i="1"/>
  <c r="D26" i="1"/>
  <c r="H26" i="1" s="1"/>
  <c r="C26" i="1"/>
  <c r="D25" i="1"/>
  <c r="H25" i="1" s="1"/>
  <c r="C25" i="1"/>
  <c r="G24" i="1"/>
  <c r="D24" i="1"/>
  <c r="H24" i="1" s="1"/>
  <c r="C24" i="1"/>
  <c r="D23" i="1"/>
  <c r="H23" i="1" s="1"/>
  <c r="C23" i="1"/>
  <c r="G22" i="1"/>
  <c r="D22" i="1"/>
  <c r="H22" i="1" s="1"/>
  <c r="C22" i="1"/>
  <c r="D21" i="1"/>
  <c r="H21" i="1" s="1"/>
  <c r="C21" i="1"/>
  <c r="G20" i="1"/>
  <c r="D20" i="1"/>
  <c r="H20" i="1" s="1"/>
  <c r="C20" i="1"/>
  <c r="D19" i="1"/>
  <c r="H19" i="1" s="1"/>
  <c r="C19" i="1"/>
  <c r="G18" i="1"/>
  <c r="D18" i="1"/>
  <c r="H18" i="1" s="1"/>
  <c r="C18" i="1"/>
  <c r="D17" i="1"/>
  <c r="H17" i="1" s="1"/>
  <c r="C17" i="1"/>
  <c r="G16" i="1"/>
  <c r="D16" i="1"/>
  <c r="H16" i="1" s="1"/>
  <c r="C16" i="1"/>
  <c r="D15" i="1"/>
  <c r="H15" i="1" s="1"/>
  <c r="C15" i="1"/>
  <c r="G14" i="1"/>
  <c r="D14" i="1"/>
  <c r="H14" i="1" s="1"/>
  <c r="C14" i="1"/>
  <c r="D13" i="1"/>
  <c r="H13" i="1" s="1"/>
  <c r="C13" i="1"/>
  <c r="G12" i="1"/>
  <c r="D12" i="1"/>
  <c r="H12" i="1" s="1"/>
  <c r="C12" i="1"/>
  <c r="D11" i="1"/>
  <c r="G11" i="1" s="1"/>
  <c r="C11" i="1"/>
  <c r="G10" i="1"/>
  <c r="D10" i="1"/>
  <c r="H10" i="1" s="1"/>
  <c r="C10" i="1"/>
  <c r="D9" i="1"/>
  <c r="H9" i="1" s="1"/>
  <c r="C9" i="1"/>
  <c r="G8" i="1"/>
  <c r="D8" i="1"/>
  <c r="H8" i="1" s="1"/>
  <c r="C8" i="1"/>
  <c r="D7" i="1"/>
  <c r="H7" i="1" s="1"/>
  <c r="C7" i="1"/>
  <c r="G6" i="1"/>
  <c r="D6" i="1"/>
  <c r="H6" i="1" s="1"/>
  <c r="C6" i="1"/>
  <c r="D5" i="1"/>
  <c r="H5" i="1" s="1"/>
  <c r="C5" i="1"/>
  <c r="G4" i="1"/>
  <c r="D4" i="1"/>
  <c r="H4" i="1" s="1"/>
  <c r="C4" i="1"/>
  <c r="D3" i="1"/>
  <c r="E329" i="9" l="1"/>
  <c r="B329" i="9" s="1"/>
  <c r="H421" i="1"/>
  <c r="C422" i="1"/>
  <c r="H422" i="1" s="1"/>
  <c r="H415" i="1"/>
  <c r="F427" i="4"/>
  <c r="E303" i="9"/>
  <c r="B303" i="9" s="1"/>
  <c r="E37" i="9"/>
  <c r="B37" i="9" s="1"/>
  <c r="E326" i="9"/>
  <c r="B326" i="9" s="1"/>
  <c r="E322" i="9"/>
  <c r="B322" i="9" s="1"/>
  <c r="E327" i="9"/>
  <c r="B327" i="9" s="1"/>
  <c r="E311" i="9"/>
  <c r="B311" i="9" s="1"/>
  <c r="E31" i="9"/>
  <c r="B31" i="9" s="1"/>
  <c r="E36" i="9"/>
  <c r="B36" i="9" s="1"/>
  <c r="F260" i="5"/>
  <c r="H298" i="1"/>
  <c r="F296" i="5"/>
  <c r="C1300" i="1"/>
  <c r="E335" i="9"/>
  <c r="B335" i="9" s="1"/>
  <c r="D1281" i="1"/>
  <c r="H1281" i="1" s="1"/>
  <c r="E340" i="9"/>
  <c r="B340" i="9" s="1"/>
  <c r="E305" i="9"/>
  <c r="B305" i="9" s="1"/>
  <c r="E337" i="9"/>
  <c r="B337" i="9" s="1"/>
  <c r="F297" i="5"/>
  <c r="E255" i="5"/>
  <c r="D1259" i="1" s="1"/>
  <c r="H1259" i="1" s="1"/>
  <c r="E178" i="5"/>
  <c r="D1182" i="1" s="1"/>
  <c r="F181" i="5"/>
  <c r="E313" i="9"/>
  <c r="B313" i="9" s="1"/>
  <c r="F71" i="5"/>
  <c r="F341" i="9"/>
  <c r="B341" i="9" s="1"/>
  <c r="F29" i="5"/>
  <c r="E312" i="9"/>
  <c r="B312" i="9" s="1"/>
  <c r="I1542" i="1"/>
  <c r="G1683" i="1"/>
  <c r="D51" i="8"/>
  <c r="G1593" i="1"/>
  <c r="G1620" i="1"/>
  <c r="H1613" i="1"/>
  <c r="C1604" i="1"/>
  <c r="H1604" i="1" s="1"/>
  <c r="G1605" i="1"/>
  <c r="H1601" i="1"/>
  <c r="G1588" i="1"/>
  <c r="G1587" i="1"/>
  <c r="C1585" i="1"/>
  <c r="H1585" i="1" s="1"/>
  <c r="D5" i="7"/>
  <c r="C1556" i="1"/>
  <c r="H302" i="1"/>
  <c r="H300" i="1"/>
  <c r="F428" i="4"/>
  <c r="H414" i="1"/>
  <c r="G415" i="1"/>
  <c r="D422" i="1"/>
  <c r="E294" i="9"/>
  <c r="B294" i="9" s="1"/>
  <c r="F242" i="9"/>
  <c r="F241" i="9"/>
  <c r="B241" i="9" s="1"/>
  <c r="E26" i="9"/>
  <c r="B26" i="9" s="1"/>
  <c r="E296" i="9"/>
  <c r="B296" i="9" s="1"/>
  <c r="F656" i="4"/>
  <c r="H410" i="1"/>
  <c r="H384" i="1"/>
  <c r="H378" i="1"/>
  <c r="H376" i="1"/>
  <c r="H374" i="1"/>
  <c r="F361" i="4"/>
  <c r="F366" i="4"/>
  <c r="H215" i="1"/>
  <c r="H212" i="1"/>
  <c r="H213" i="1"/>
  <c r="H197" i="1"/>
  <c r="F244" i="9"/>
  <c r="H195" i="1"/>
  <c r="F243" i="9"/>
  <c r="B243" i="9" s="1"/>
  <c r="H194" i="1"/>
  <c r="F194" i="4"/>
  <c r="H185" i="1"/>
  <c r="H186" i="1"/>
  <c r="H184" i="1"/>
  <c r="E53" i="9"/>
  <c r="B53" i="9" s="1"/>
  <c r="H182" i="1"/>
  <c r="H181" i="1"/>
  <c r="F239" i="9"/>
  <c r="B239" i="9" s="1"/>
  <c r="E52" i="9"/>
  <c r="B52" i="9" s="1"/>
  <c r="E50" i="9"/>
  <c r="B50" i="9" s="1"/>
  <c r="F238" i="9"/>
  <c r="B238" i="9" s="1"/>
  <c r="H180" i="1"/>
  <c r="H179" i="1"/>
  <c r="H178" i="1"/>
  <c r="H177" i="1"/>
  <c r="H174" i="1"/>
  <c r="H176" i="1"/>
  <c r="H175" i="1"/>
  <c r="H171" i="1"/>
  <c r="H170" i="1"/>
  <c r="H169" i="1"/>
  <c r="H168" i="1"/>
  <c r="H167" i="1"/>
  <c r="H165" i="1"/>
  <c r="H164" i="1"/>
  <c r="H163" i="1"/>
  <c r="E49" i="9"/>
  <c r="B49" i="9" s="1"/>
  <c r="H161" i="1"/>
  <c r="H162" i="1"/>
  <c r="H156" i="1"/>
  <c r="H158" i="1"/>
  <c r="H153" i="1"/>
  <c r="F154" i="4"/>
  <c r="H149" i="1"/>
  <c r="H150" i="1"/>
  <c r="H151" i="1"/>
  <c r="H135" i="1"/>
  <c r="H133" i="1"/>
  <c r="D131" i="1"/>
  <c r="H131" i="1" s="1"/>
  <c r="H132" i="1"/>
  <c r="H127" i="1"/>
  <c r="E125" i="4"/>
  <c r="H125" i="1"/>
  <c r="H124" i="1"/>
  <c r="F126" i="4"/>
  <c r="H122" i="1"/>
  <c r="B236" i="9"/>
  <c r="H113" i="1"/>
  <c r="E106" i="4"/>
  <c r="D102" i="1" s="1"/>
  <c r="H102" i="1" s="1"/>
  <c r="H79" i="1"/>
  <c r="H81" i="1"/>
  <c r="F68" i="4"/>
  <c r="E34" i="9"/>
  <c r="B34" i="9" s="1"/>
  <c r="E324" i="9"/>
  <c r="B324" i="9" s="1"/>
  <c r="H92" i="1"/>
  <c r="G92" i="1"/>
  <c r="G53" i="1"/>
  <c r="H60" i="1"/>
  <c r="G60" i="1"/>
  <c r="G69" i="1"/>
  <c r="H76" i="1"/>
  <c r="G76" i="1"/>
  <c r="G79" i="1"/>
  <c r="H86" i="1"/>
  <c r="G86" i="1"/>
  <c r="G95" i="1"/>
  <c r="G111" i="1"/>
  <c r="G127" i="1"/>
  <c r="G137" i="1"/>
  <c r="G157" i="1"/>
  <c r="G167" i="1"/>
  <c r="G183" i="1"/>
  <c r="G209" i="1"/>
  <c r="G225" i="1"/>
  <c r="G235" i="1"/>
  <c r="G251" i="1"/>
  <c r="G267" i="1"/>
  <c r="G283" i="1"/>
  <c r="H317" i="1"/>
  <c r="G317" i="1"/>
  <c r="H321" i="1"/>
  <c r="G321" i="1"/>
  <c r="H325" i="1"/>
  <c r="G325" i="1"/>
  <c r="H329" i="1"/>
  <c r="G329" i="1"/>
  <c r="H333" i="1"/>
  <c r="G333" i="1"/>
  <c r="H337" i="1"/>
  <c r="G337" i="1"/>
  <c r="H341" i="1"/>
  <c r="G341" i="1"/>
  <c r="H345" i="1"/>
  <c r="G345" i="1"/>
  <c r="H626" i="1"/>
  <c r="G626" i="1"/>
  <c r="H630" i="1"/>
  <c r="G630" i="1"/>
  <c r="G47" i="1"/>
  <c r="H54" i="1"/>
  <c r="G54" i="1"/>
  <c r="G63" i="1"/>
  <c r="H70" i="1"/>
  <c r="G70" i="1"/>
  <c r="H80" i="1"/>
  <c r="G80" i="1"/>
  <c r="G89" i="1"/>
  <c r="H96" i="1"/>
  <c r="G96" i="1"/>
  <c r="G105" i="1"/>
  <c r="G131" i="1"/>
  <c r="G147" i="1"/>
  <c r="G151" i="1"/>
  <c r="G161" i="1"/>
  <c r="G177" i="1"/>
  <c r="G193" i="1"/>
  <c r="G203" i="1"/>
  <c r="G219" i="1"/>
  <c r="G229" i="1"/>
  <c r="G245" i="1"/>
  <c r="G261" i="1"/>
  <c r="G277" i="1"/>
  <c r="H291" i="1"/>
  <c r="G291" i="1"/>
  <c r="H301" i="1"/>
  <c r="G301" i="1"/>
  <c r="H305" i="1"/>
  <c r="G305" i="1"/>
  <c r="H309" i="1"/>
  <c r="G309" i="1"/>
  <c r="H313" i="1"/>
  <c r="G313" i="1"/>
  <c r="H453" i="1"/>
  <c r="G453" i="1"/>
  <c r="H594" i="1"/>
  <c r="G594" i="1"/>
  <c r="H598" i="1"/>
  <c r="G598" i="1"/>
  <c r="H602" i="1"/>
  <c r="G602" i="1"/>
  <c r="H606" i="1"/>
  <c r="G606" i="1"/>
  <c r="H610" i="1"/>
  <c r="G610" i="1"/>
  <c r="H614" i="1"/>
  <c r="G614" i="1"/>
  <c r="H618" i="1"/>
  <c r="G618" i="1"/>
  <c r="H622" i="1"/>
  <c r="G622" i="1"/>
  <c r="H48" i="1"/>
  <c r="G48" i="1"/>
  <c r="H90" i="1"/>
  <c r="G90" i="1"/>
  <c r="H389" i="1"/>
  <c r="G389" i="1"/>
  <c r="H405" i="1"/>
  <c r="G405" i="1"/>
  <c r="H423" i="1"/>
  <c r="G423" i="1"/>
  <c r="H50" i="1"/>
  <c r="G50" i="1"/>
  <c r="G9" i="1"/>
  <c r="G17" i="1"/>
  <c r="G19" i="1"/>
  <c r="G21" i="1"/>
  <c r="G23" i="1"/>
  <c r="G25" i="1"/>
  <c r="G27" i="1"/>
  <c r="G29" i="1"/>
  <c r="G31" i="1"/>
  <c r="G33" i="1"/>
  <c r="G35" i="1"/>
  <c r="G37" i="1"/>
  <c r="G39" i="1"/>
  <c r="G41" i="1"/>
  <c r="G43" i="1"/>
  <c r="H58" i="1"/>
  <c r="G58" i="1"/>
  <c r="H74" i="1"/>
  <c r="G74" i="1"/>
  <c r="H84" i="1"/>
  <c r="G84" i="1"/>
  <c r="G362" i="1"/>
  <c r="H362" i="1"/>
  <c r="H373" i="1"/>
  <c r="G373" i="1"/>
  <c r="G5" i="1"/>
  <c r="G13" i="1"/>
  <c r="H11" i="1"/>
  <c r="H52" i="1"/>
  <c r="G52" i="1"/>
  <c r="G61" i="1"/>
  <c r="H68" i="1"/>
  <c r="G68" i="1"/>
  <c r="G119" i="1"/>
  <c r="G145" i="1"/>
  <c r="G149" i="1"/>
  <c r="G175" i="1"/>
  <c r="G191" i="1"/>
  <c r="G201" i="1"/>
  <c r="G227" i="1"/>
  <c r="G243" i="1"/>
  <c r="G259" i="1"/>
  <c r="G275" i="1"/>
  <c r="H319" i="1"/>
  <c r="G319" i="1"/>
  <c r="H323" i="1"/>
  <c r="G323" i="1"/>
  <c r="H327" i="1"/>
  <c r="G327" i="1"/>
  <c r="H331" i="1"/>
  <c r="G331" i="1"/>
  <c r="H335" i="1"/>
  <c r="G335" i="1"/>
  <c r="H339" i="1"/>
  <c r="G339" i="1"/>
  <c r="H343" i="1"/>
  <c r="G343" i="1"/>
  <c r="H347" i="1"/>
  <c r="G347" i="1"/>
  <c r="H64" i="1"/>
  <c r="G64" i="1"/>
  <c r="G7" i="1"/>
  <c r="G15" i="1"/>
  <c r="G77" i="1"/>
  <c r="G87" i="1"/>
  <c r="H94" i="1"/>
  <c r="G94" i="1"/>
  <c r="G103" i="1"/>
  <c r="G55" i="1"/>
  <c r="H62" i="1"/>
  <c r="G62" i="1"/>
  <c r="G71" i="1"/>
  <c r="G81" i="1"/>
  <c r="H88" i="1"/>
  <c r="G88" i="1"/>
  <c r="G97" i="1"/>
  <c r="G113" i="1"/>
  <c r="G129" i="1"/>
  <c r="G139" i="1"/>
  <c r="G159" i="1"/>
  <c r="G169" i="1"/>
  <c r="G185" i="1"/>
  <c r="G211" i="1"/>
  <c r="G237" i="1"/>
  <c r="G253" i="1"/>
  <c r="G285" i="1"/>
  <c r="H289" i="1"/>
  <c r="G289" i="1"/>
  <c r="H293" i="1"/>
  <c r="G293" i="1"/>
  <c r="H299" i="1"/>
  <c r="G299" i="1"/>
  <c r="H307" i="1"/>
  <c r="G307" i="1"/>
  <c r="H311" i="1"/>
  <c r="G311" i="1"/>
  <c r="H315" i="1"/>
  <c r="G315" i="1"/>
  <c r="H429" i="1"/>
  <c r="G429" i="1"/>
  <c r="H445" i="1"/>
  <c r="G445" i="1"/>
  <c r="H461" i="1"/>
  <c r="G461" i="1"/>
  <c r="H66" i="1"/>
  <c r="G66" i="1"/>
  <c r="H46" i="1"/>
  <c r="G49" i="1"/>
  <c r="H56" i="1"/>
  <c r="G56" i="1"/>
  <c r="G65" i="1"/>
  <c r="H72" i="1"/>
  <c r="G72" i="1"/>
  <c r="H82" i="1"/>
  <c r="G82" i="1"/>
  <c r="G91" i="1"/>
  <c r="H98" i="1"/>
  <c r="G98" i="1"/>
  <c r="G107" i="1"/>
  <c r="G123" i="1"/>
  <c r="G133" i="1"/>
  <c r="G153" i="1"/>
  <c r="G163" i="1"/>
  <c r="G179" i="1"/>
  <c r="G195" i="1"/>
  <c r="G205" i="1"/>
  <c r="G221" i="1"/>
  <c r="G231" i="1"/>
  <c r="G247" i="1"/>
  <c r="G263" i="1"/>
  <c r="G279" i="1"/>
  <c r="H381" i="1"/>
  <c r="G381" i="1"/>
  <c r="H397" i="1"/>
  <c r="G397" i="1"/>
  <c r="G465" i="1"/>
  <c r="H1517" i="1"/>
  <c r="G1517" i="1"/>
  <c r="H595" i="1"/>
  <c r="G595" i="1"/>
  <c r="H599" i="1"/>
  <c r="G599" i="1"/>
  <c r="H603" i="1"/>
  <c r="G603" i="1"/>
  <c r="H607" i="1"/>
  <c r="G607" i="1"/>
  <c r="H611" i="1"/>
  <c r="G611" i="1"/>
  <c r="H615" i="1"/>
  <c r="G615" i="1"/>
  <c r="H619" i="1"/>
  <c r="G619" i="1"/>
  <c r="H627" i="1"/>
  <c r="G627" i="1"/>
  <c r="H631" i="1"/>
  <c r="G631" i="1"/>
  <c r="H636" i="1"/>
  <c r="G636" i="1"/>
  <c r="H792" i="1"/>
  <c r="G792" i="1"/>
  <c r="H1503" i="1"/>
  <c r="G1503" i="1"/>
  <c r="H360" i="1"/>
  <c r="H369" i="1"/>
  <c r="G371" i="1"/>
  <c r="G379" i="1"/>
  <c r="G387" i="1"/>
  <c r="G395" i="1"/>
  <c r="G403" i="1"/>
  <c r="G411" i="1"/>
  <c r="G421" i="1"/>
  <c r="G427" i="1"/>
  <c r="G435" i="1"/>
  <c r="G443" i="1"/>
  <c r="G451" i="1"/>
  <c r="G459" i="1"/>
  <c r="H531" i="1"/>
  <c r="G531" i="1"/>
  <c r="H535" i="1"/>
  <c r="G535" i="1"/>
  <c r="H539" i="1"/>
  <c r="G539" i="1"/>
  <c r="H543" i="1"/>
  <c r="G543" i="1"/>
  <c r="H547" i="1"/>
  <c r="G547" i="1"/>
  <c r="H551" i="1"/>
  <c r="G551" i="1"/>
  <c r="H555" i="1"/>
  <c r="G555" i="1"/>
  <c r="H559" i="1"/>
  <c r="G559" i="1"/>
  <c r="H563" i="1"/>
  <c r="G563" i="1"/>
  <c r="H567" i="1"/>
  <c r="G567" i="1"/>
  <c r="H571" i="1"/>
  <c r="G571" i="1"/>
  <c r="H575" i="1"/>
  <c r="G575" i="1"/>
  <c r="H579" i="1"/>
  <c r="G579" i="1"/>
  <c r="H583" i="1"/>
  <c r="G583" i="1"/>
  <c r="H587" i="1"/>
  <c r="G587" i="1"/>
  <c r="G436" i="1"/>
  <c r="G444" i="1"/>
  <c r="G452" i="1"/>
  <c r="G460" i="1"/>
  <c r="G463" i="1"/>
  <c r="H519" i="1"/>
  <c r="G519" i="1"/>
  <c r="H523" i="1"/>
  <c r="G523" i="1"/>
  <c r="H527" i="1"/>
  <c r="G527" i="1"/>
  <c r="H356" i="1"/>
  <c r="H366" i="1"/>
  <c r="G377" i="1"/>
  <c r="H475" i="1"/>
  <c r="G475" i="1"/>
  <c r="H479" i="1"/>
  <c r="G479" i="1"/>
  <c r="H483" i="1"/>
  <c r="G483" i="1"/>
  <c r="H487" i="1"/>
  <c r="G487" i="1"/>
  <c r="H491" i="1"/>
  <c r="G491" i="1"/>
  <c r="H495" i="1"/>
  <c r="G495" i="1"/>
  <c r="H499" i="1"/>
  <c r="G499" i="1"/>
  <c r="H503" i="1"/>
  <c r="G503" i="1"/>
  <c r="H507" i="1"/>
  <c r="G507" i="1"/>
  <c r="H511" i="1"/>
  <c r="G511" i="1"/>
  <c r="H515" i="1"/>
  <c r="G515"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1015" i="1"/>
  <c r="G1015" i="1"/>
  <c r="H1077" i="1"/>
  <c r="G1077" i="1"/>
  <c r="H1081" i="1"/>
  <c r="G1081" i="1"/>
  <c r="H1085" i="1"/>
  <c r="G1085" i="1"/>
  <c r="G1089" i="1"/>
  <c r="H1089" i="1"/>
  <c r="H1126" i="1"/>
  <c r="G1126" i="1"/>
  <c r="H1130" i="1"/>
  <c r="G1130" i="1"/>
  <c r="H1134" i="1"/>
  <c r="G1134" i="1"/>
  <c r="H1138" i="1"/>
  <c r="G1138" i="1"/>
  <c r="H1142" i="1"/>
  <c r="G1142" i="1"/>
  <c r="H1146" i="1"/>
  <c r="G1146" i="1"/>
  <c r="H1150" i="1"/>
  <c r="G1150" i="1"/>
  <c r="G100" i="1"/>
  <c r="G102"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61" i="1"/>
  <c r="H372" i="1"/>
  <c r="H380" i="1"/>
  <c r="H388" i="1"/>
  <c r="H396" i="1"/>
  <c r="H404" i="1"/>
  <c r="H428" i="1"/>
  <c r="H467" i="1"/>
  <c r="G467" i="1"/>
  <c r="H471" i="1"/>
  <c r="G471" i="1"/>
  <c r="H593" i="1"/>
  <c r="G593" i="1"/>
  <c r="H597" i="1"/>
  <c r="G597" i="1"/>
  <c r="H601" i="1"/>
  <c r="G601" i="1"/>
  <c r="H605" i="1"/>
  <c r="G605" i="1"/>
  <c r="H609" i="1"/>
  <c r="G609" i="1"/>
  <c r="H613" i="1"/>
  <c r="G613" i="1"/>
  <c r="H617" i="1"/>
  <c r="G617" i="1"/>
  <c r="H621" i="1"/>
  <c r="G621" i="1"/>
  <c r="H625" i="1"/>
  <c r="G625" i="1"/>
  <c r="H629" i="1"/>
  <c r="G629" i="1"/>
  <c r="H364" i="1"/>
  <c r="G375" i="1"/>
  <c r="G383" i="1"/>
  <c r="G391" i="1"/>
  <c r="G399" i="1"/>
  <c r="G407" i="1"/>
  <c r="G431" i="1"/>
  <c r="H437" i="1"/>
  <c r="G439" i="1"/>
  <c r="G447" i="1"/>
  <c r="G455" i="1"/>
  <c r="H464" i="1"/>
  <c r="G464" i="1"/>
  <c r="H592" i="1"/>
  <c r="G592" i="1"/>
  <c r="H596" i="1"/>
  <c r="G596" i="1"/>
  <c r="H600" i="1"/>
  <c r="G600" i="1"/>
  <c r="H604" i="1"/>
  <c r="G604" i="1"/>
  <c r="H608" i="1"/>
  <c r="G608" i="1"/>
  <c r="H612" i="1"/>
  <c r="G612" i="1"/>
  <c r="H616" i="1"/>
  <c r="G616" i="1"/>
  <c r="H620" i="1"/>
  <c r="G620" i="1"/>
  <c r="H624" i="1"/>
  <c r="G624" i="1"/>
  <c r="H628" i="1"/>
  <c r="G628" i="1"/>
  <c r="H632" i="1"/>
  <c r="G632"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46" i="1"/>
  <c r="G946" i="1"/>
  <c r="H950" i="1"/>
  <c r="G950" i="1"/>
  <c r="H954" i="1"/>
  <c r="G954" i="1"/>
  <c r="H958" i="1"/>
  <c r="G958" i="1"/>
  <c r="H962" i="1"/>
  <c r="G962" i="1"/>
  <c r="H966" i="1"/>
  <c r="G966" i="1"/>
  <c r="H970" i="1"/>
  <c r="G970" i="1"/>
  <c r="H974" i="1"/>
  <c r="G974" i="1"/>
  <c r="H978" i="1"/>
  <c r="G978" i="1"/>
  <c r="H982" i="1"/>
  <c r="G982" i="1"/>
  <c r="H986" i="1"/>
  <c r="G986" i="1"/>
  <c r="H990" i="1"/>
  <c r="G990" i="1"/>
  <c r="H994" i="1"/>
  <c r="G994" i="1"/>
  <c r="H998" i="1"/>
  <c r="G998" i="1"/>
  <c r="H1002" i="1"/>
  <c r="G1002" i="1"/>
  <c r="H1006" i="1"/>
  <c r="G1006" i="1"/>
  <c r="H1010" i="1"/>
  <c r="G1010" i="1"/>
  <c r="H1403" i="1"/>
  <c r="G1403" i="1"/>
  <c r="H1407" i="1"/>
  <c r="G1407" i="1"/>
  <c r="H1411" i="1"/>
  <c r="G1411" i="1"/>
  <c r="H1415" i="1"/>
  <c r="G1415" i="1"/>
  <c r="H1419" i="1"/>
  <c r="G1419" i="1"/>
  <c r="H1423" i="1"/>
  <c r="G1423" i="1"/>
  <c r="H1427" i="1"/>
  <c r="G1427" i="1"/>
  <c r="H1435" i="1"/>
  <c r="G1435"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H462" i="1"/>
  <c r="G462" i="1"/>
  <c r="H468" i="1"/>
  <c r="G468" i="1"/>
  <c r="H472" i="1"/>
  <c r="G472" i="1"/>
  <c r="H476" i="1"/>
  <c r="G476" i="1"/>
  <c r="H480" i="1"/>
  <c r="G480" i="1"/>
  <c r="H484" i="1"/>
  <c r="G484" i="1"/>
  <c r="H488" i="1"/>
  <c r="G488" i="1"/>
  <c r="H492" i="1"/>
  <c r="G492" i="1"/>
  <c r="H496" i="1"/>
  <c r="G496" i="1"/>
  <c r="H500" i="1"/>
  <c r="G500" i="1"/>
  <c r="H504" i="1"/>
  <c r="G504" i="1"/>
  <c r="H508" i="1"/>
  <c r="G508" i="1"/>
  <c r="H512" i="1"/>
  <c r="G512" i="1"/>
  <c r="H520" i="1"/>
  <c r="G520" i="1"/>
  <c r="H524" i="1"/>
  <c r="G524" i="1"/>
  <c r="H528" i="1"/>
  <c r="G528" i="1"/>
  <c r="H532" i="1"/>
  <c r="G532" i="1"/>
  <c r="H536" i="1"/>
  <c r="G536" i="1"/>
  <c r="H540" i="1"/>
  <c r="G540" i="1"/>
  <c r="H544" i="1"/>
  <c r="G544" i="1"/>
  <c r="H548" i="1"/>
  <c r="G548" i="1"/>
  <c r="H552" i="1"/>
  <c r="G552" i="1"/>
  <c r="H556" i="1"/>
  <c r="G556" i="1"/>
  <c r="H560" i="1"/>
  <c r="G560" i="1"/>
  <c r="H564" i="1"/>
  <c r="G564" i="1"/>
  <c r="H568" i="1"/>
  <c r="G568" i="1"/>
  <c r="H572" i="1"/>
  <c r="G572" i="1"/>
  <c r="H576" i="1"/>
  <c r="G576" i="1"/>
  <c r="H580" i="1"/>
  <c r="G580" i="1"/>
  <c r="H584" i="1"/>
  <c r="G584" i="1"/>
  <c r="H588" i="1"/>
  <c r="G588"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G1259" i="1"/>
  <c r="H1263" i="1"/>
  <c r="G1263" i="1"/>
  <c r="H1267" i="1"/>
  <c r="G1267" i="1"/>
  <c r="H1271" i="1"/>
  <c r="G1271" i="1"/>
  <c r="H1275" i="1"/>
  <c r="G1275" i="1"/>
  <c r="H1279" i="1"/>
  <c r="G1279" i="1"/>
  <c r="H1283" i="1"/>
  <c r="G1283" i="1"/>
  <c r="H1287" i="1"/>
  <c r="G1287" i="1"/>
  <c r="H1291" i="1"/>
  <c r="G1291" i="1"/>
  <c r="H1295" i="1"/>
  <c r="G1295" i="1"/>
  <c r="H1299" i="1"/>
  <c r="G1299" i="1"/>
  <c r="H1303" i="1"/>
  <c r="G1303" i="1"/>
  <c r="H1307" i="1"/>
  <c r="G1307" i="1"/>
  <c r="H1311" i="1"/>
  <c r="G1311" i="1"/>
  <c r="H1315" i="1"/>
  <c r="G1315" i="1"/>
  <c r="H1319" i="1"/>
  <c r="G1319" i="1"/>
  <c r="H1323" i="1"/>
  <c r="G1323" i="1"/>
  <c r="H1327" i="1"/>
  <c r="G1327" i="1"/>
  <c r="H1331" i="1"/>
  <c r="G1331" i="1"/>
  <c r="H1335" i="1"/>
  <c r="G1335" i="1"/>
  <c r="H1339" i="1"/>
  <c r="G1339" i="1"/>
  <c r="H1343" i="1"/>
  <c r="G1343" i="1"/>
  <c r="H1347" i="1"/>
  <c r="G1347" i="1"/>
  <c r="H1351" i="1"/>
  <c r="G1351" i="1"/>
  <c r="H1355" i="1"/>
  <c r="G1355" i="1"/>
  <c r="H1359" i="1"/>
  <c r="G1359" i="1"/>
  <c r="H1363" i="1"/>
  <c r="G1363" i="1"/>
  <c r="H1367" i="1"/>
  <c r="G1367" i="1"/>
  <c r="H1371" i="1"/>
  <c r="G1371" i="1"/>
  <c r="H1375" i="1"/>
  <c r="G1375" i="1"/>
  <c r="H1379" i="1"/>
  <c r="G1379" i="1"/>
  <c r="H1383" i="1"/>
  <c r="G1383" i="1"/>
  <c r="H1387" i="1"/>
  <c r="G1387" i="1"/>
  <c r="H1391" i="1"/>
  <c r="G1391" i="1"/>
  <c r="H1395" i="1"/>
  <c r="G1395" i="1"/>
  <c r="H1399" i="1"/>
  <c r="G1399" i="1"/>
  <c r="D1539" i="1"/>
  <c r="H1563" i="1"/>
  <c r="G1563" i="1"/>
  <c r="H469" i="1"/>
  <c r="G469" i="1"/>
  <c r="H477" i="1"/>
  <c r="G477" i="1"/>
  <c r="H481" i="1"/>
  <c r="G481" i="1"/>
  <c r="H485" i="1"/>
  <c r="G485" i="1"/>
  <c r="H489" i="1"/>
  <c r="G489" i="1"/>
  <c r="H493" i="1"/>
  <c r="G493" i="1"/>
  <c r="H497" i="1"/>
  <c r="G497" i="1"/>
  <c r="H501" i="1"/>
  <c r="G501" i="1"/>
  <c r="H505" i="1"/>
  <c r="G505" i="1"/>
  <c r="H509" i="1"/>
  <c r="G509" i="1"/>
  <c r="H513" i="1"/>
  <c r="G513" i="1"/>
  <c r="H517" i="1"/>
  <c r="G517" i="1"/>
  <c r="H521" i="1"/>
  <c r="G521" i="1"/>
  <c r="H525" i="1"/>
  <c r="G525" i="1"/>
  <c r="H533" i="1"/>
  <c r="G533" i="1"/>
  <c r="H537" i="1"/>
  <c r="G537" i="1"/>
  <c r="H541" i="1"/>
  <c r="G541" i="1"/>
  <c r="H545" i="1"/>
  <c r="G545" i="1"/>
  <c r="H549" i="1"/>
  <c r="G549" i="1"/>
  <c r="H553" i="1"/>
  <c r="G553" i="1"/>
  <c r="H557" i="1"/>
  <c r="G557" i="1"/>
  <c r="H561" i="1"/>
  <c r="G561" i="1"/>
  <c r="H565" i="1"/>
  <c r="G565" i="1"/>
  <c r="H569" i="1"/>
  <c r="G569" i="1"/>
  <c r="H573" i="1"/>
  <c r="G573" i="1"/>
  <c r="H577" i="1"/>
  <c r="G577" i="1"/>
  <c r="H581" i="1"/>
  <c r="G581" i="1"/>
  <c r="H585" i="1"/>
  <c r="G585" i="1"/>
  <c r="H589" i="1"/>
  <c r="G589"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1075" i="1"/>
  <c r="G1075" i="1"/>
  <c r="H1079" i="1"/>
  <c r="G1079" i="1"/>
  <c r="H1083" i="1"/>
  <c r="G1083" i="1"/>
  <c r="H1087" i="1"/>
  <c r="G1087" i="1"/>
  <c r="H1128" i="1"/>
  <c r="G1128" i="1"/>
  <c r="H1132" i="1"/>
  <c r="G1132" i="1"/>
  <c r="H1136" i="1"/>
  <c r="G1136" i="1"/>
  <c r="H1140" i="1"/>
  <c r="G1140" i="1"/>
  <c r="H1144" i="1"/>
  <c r="G1144" i="1"/>
  <c r="H1148" i="1"/>
  <c r="G1148"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48" i="1"/>
  <c r="G948" i="1"/>
  <c r="H952" i="1"/>
  <c r="G952" i="1"/>
  <c r="H956" i="1"/>
  <c r="G956" i="1"/>
  <c r="H960" i="1"/>
  <c r="G960" i="1"/>
  <c r="H964" i="1"/>
  <c r="G964" i="1"/>
  <c r="H968" i="1"/>
  <c r="G968" i="1"/>
  <c r="H972" i="1"/>
  <c r="G972" i="1"/>
  <c r="H976" i="1"/>
  <c r="G976" i="1"/>
  <c r="H980" i="1"/>
  <c r="G980" i="1"/>
  <c r="H984" i="1"/>
  <c r="G984" i="1"/>
  <c r="H988" i="1"/>
  <c r="G988" i="1"/>
  <c r="H992" i="1"/>
  <c r="G992" i="1"/>
  <c r="H996" i="1"/>
  <c r="G996" i="1"/>
  <c r="H1000" i="1"/>
  <c r="G1000" i="1"/>
  <c r="H1004" i="1"/>
  <c r="G1004" i="1"/>
  <c r="H1008" i="1"/>
  <c r="G1008" i="1"/>
  <c r="H1096" i="1"/>
  <c r="G1096" i="1"/>
  <c r="H1100" i="1"/>
  <c r="G1100" i="1"/>
  <c r="H1104" i="1"/>
  <c r="G1104" i="1"/>
  <c r="H1108" i="1"/>
  <c r="G1108" i="1"/>
  <c r="H1112" i="1"/>
  <c r="G1112" i="1"/>
  <c r="H1116" i="1"/>
  <c r="G1116" i="1"/>
  <c r="H1120" i="1"/>
  <c r="G1120" i="1"/>
  <c r="H1153" i="1"/>
  <c r="G1153" i="1"/>
  <c r="H1157" i="1"/>
  <c r="G1157" i="1"/>
  <c r="H1161" i="1"/>
  <c r="G1161" i="1"/>
  <c r="H1165" i="1"/>
  <c r="G1165" i="1"/>
  <c r="H1169" i="1"/>
  <c r="G1169" i="1"/>
  <c r="H1173" i="1"/>
  <c r="G1173" i="1"/>
  <c r="H1177" i="1"/>
  <c r="G1177" i="1"/>
  <c r="H466" i="1"/>
  <c r="G466" i="1"/>
  <c r="H470" i="1"/>
  <c r="G470" i="1"/>
  <c r="H474" i="1"/>
  <c r="G474" i="1"/>
  <c r="H478" i="1"/>
  <c r="G478" i="1"/>
  <c r="H482" i="1"/>
  <c r="G482" i="1"/>
  <c r="H486" i="1"/>
  <c r="G486" i="1"/>
  <c r="H490" i="1"/>
  <c r="G490" i="1"/>
  <c r="H494" i="1"/>
  <c r="G494" i="1"/>
  <c r="H498" i="1"/>
  <c r="G498" i="1"/>
  <c r="H502" i="1"/>
  <c r="G502" i="1"/>
  <c r="H506" i="1"/>
  <c r="G506" i="1"/>
  <c r="H510" i="1"/>
  <c r="G510" i="1"/>
  <c r="H514" i="1"/>
  <c r="G514" i="1"/>
  <c r="H518" i="1"/>
  <c r="G518" i="1"/>
  <c r="H522" i="1"/>
  <c r="G522" i="1"/>
  <c r="H526" i="1"/>
  <c r="G526" i="1"/>
  <c r="H530" i="1"/>
  <c r="G530" i="1"/>
  <c r="H534" i="1"/>
  <c r="G534" i="1"/>
  <c r="H538" i="1"/>
  <c r="G538" i="1"/>
  <c r="H542" i="1"/>
  <c r="G542" i="1"/>
  <c r="H546" i="1"/>
  <c r="G546" i="1"/>
  <c r="H550" i="1"/>
  <c r="G550" i="1"/>
  <c r="H554" i="1"/>
  <c r="G554" i="1"/>
  <c r="H558" i="1"/>
  <c r="G558" i="1"/>
  <c r="H562" i="1"/>
  <c r="G562" i="1"/>
  <c r="H566" i="1"/>
  <c r="G566" i="1"/>
  <c r="H570" i="1"/>
  <c r="G570" i="1"/>
  <c r="H574" i="1"/>
  <c r="G574" i="1"/>
  <c r="H578" i="1"/>
  <c r="G578" i="1"/>
  <c r="H582" i="1"/>
  <c r="G582" i="1"/>
  <c r="H586" i="1"/>
  <c r="G586" i="1"/>
  <c r="H590" i="1"/>
  <c r="G590" i="1"/>
  <c r="H635" i="1"/>
  <c r="G635"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076" i="1"/>
  <c r="G1076" i="1"/>
  <c r="H1080" i="1"/>
  <c r="G1080" i="1"/>
  <c r="H1084" i="1"/>
  <c r="G1084" i="1"/>
  <c r="H1088" i="1"/>
  <c r="G1088" i="1"/>
  <c r="H1092" i="1"/>
  <c r="G1092" i="1"/>
  <c r="H1183" i="1"/>
  <c r="G1183" i="1"/>
  <c r="H1187" i="1"/>
  <c r="G1187" i="1"/>
  <c r="H1191" i="1"/>
  <c r="G1191" i="1"/>
  <c r="H1195" i="1"/>
  <c r="G1195" i="1"/>
  <c r="H1199" i="1"/>
  <c r="G1199" i="1"/>
  <c r="H1203" i="1"/>
  <c r="G1203" i="1"/>
  <c r="H1211" i="1"/>
  <c r="G1211" i="1"/>
  <c r="H1215" i="1"/>
  <c r="G1215" i="1"/>
  <c r="H1219" i="1"/>
  <c r="G1219" i="1"/>
  <c r="H1223" i="1"/>
  <c r="G1223" i="1"/>
  <c r="H1227" i="1"/>
  <c r="G1227" i="1"/>
  <c r="H1231" i="1"/>
  <c r="G1231" i="1"/>
  <c r="H1235" i="1"/>
  <c r="G1235" i="1"/>
  <c r="H1239" i="1"/>
  <c r="G1239" i="1"/>
  <c r="H1243" i="1"/>
  <c r="G1243" i="1"/>
  <c r="H1247" i="1"/>
  <c r="G1247" i="1"/>
  <c r="H1251" i="1"/>
  <c r="G1251" i="1"/>
  <c r="H1016" i="1"/>
  <c r="G1016" i="1"/>
  <c r="H1020" i="1"/>
  <c r="G1020" i="1"/>
  <c r="H1024" i="1"/>
  <c r="G1024" i="1"/>
  <c r="H1028" i="1"/>
  <c r="G1028" i="1"/>
  <c r="H1032" i="1"/>
  <c r="G1032" i="1"/>
  <c r="H1036" i="1"/>
  <c r="G1036" i="1"/>
  <c r="H1040" i="1"/>
  <c r="G1040" i="1"/>
  <c r="H1044" i="1"/>
  <c r="G1044" i="1"/>
  <c r="H1048" i="1"/>
  <c r="G1048" i="1"/>
  <c r="H1052" i="1"/>
  <c r="G1052" i="1"/>
  <c r="H1056" i="1"/>
  <c r="G1056" i="1"/>
  <c r="H1060" i="1"/>
  <c r="G1060" i="1"/>
  <c r="H1064" i="1"/>
  <c r="G1064" i="1"/>
  <c r="H1068" i="1"/>
  <c r="G1068" i="1"/>
  <c r="H1072" i="1"/>
  <c r="G1072" i="1"/>
  <c r="J1575" i="1"/>
  <c r="G1575" i="1"/>
  <c r="H1575" i="1"/>
  <c r="H1686" i="1"/>
  <c r="G1686"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H1257" i="1"/>
  <c r="G1257" i="1"/>
  <c r="H1261" i="1"/>
  <c r="G1261" i="1"/>
  <c r="H1265" i="1"/>
  <c r="G1265" i="1"/>
  <c r="H1269" i="1"/>
  <c r="G1269" i="1"/>
  <c r="H1273" i="1"/>
  <c r="G1273" i="1"/>
  <c r="H1277" i="1"/>
  <c r="G1277" i="1"/>
  <c r="H1285" i="1"/>
  <c r="G1285" i="1"/>
  <c r="H1289" i="1"/>
  <c r="G1289" i="1"/>
  <c r="H1293" i="1"/>
  <c r="G1293" i="1"/>
  <c r="H1297" i="1"/>
  <c r="G1297" i="1"/>
  <c r="H1301" i="1"/>
  <c r="G1301" i="1"/>
  <c r="H1305" i="1"/>
  <c r="G1305" i="1"/>
  <c r="H1309" i="1"/>
  <c r="G1309" i="1"/>
  <c r="H1313" i="1"/>
  <c r="G1313" i="1"/>
  <c r="H1317" i="1"/>
  <c r="G1317" i="1"/>
  <c r="H1321" i="1"/>
  <c r="G1321" i="1"/>
  <c r="H1325" i="1"/>
  <c r="G1325" i="1"/>
  <c r="H1329" i="1"/>
  <c r="G1329" i="1"/>
  <c r="H1333" i="1"/>
  <c r="G1333" i="1"/>
  <c r="H1337" i="1"/>
  <c r="G1337" i="1"/>
  <c r="H1341" i="1"/>
  <c r="G1341" i="1"/>
  <c r="H1345" i="1"/>
  <c r="G1345" i="1"/>
  <c r="H1349" i="1"/>
  <c r="G1349" i="1"/>
  <c r="H1353" i="1"/>
  <c r="G1353" i="1"/>
  <c r="H1357" i="1"/>
  <c r="G1357" i="1"/>
  <c r="H1361" i="1"/>
  <c r="G1361" i="1"/>
  <c r="H1365" i="1"/>
  <c r="G1365" i="1"/>
  <c r="H1369" i="1"/>
  <c r="G1369" i="1"/>
  <c r="H1373" i="1"/>
  <c r="G1373" i="1"/>
  <c r="H1377" i="1"/>
  <c r="G1377" i="1"/>
  <c r="H1381" i="1"/>
  <c r="G1381" i="1"/>
  <c r="H1385" i="1"/>
  <c r="G1385" i="1"/>
  <c r="H1389" i="1"/>
  <c r="G1389" i="1"/>
  <c r="H1393" i="1"/>
  <c r="G1393" i="1"/>
  <c r="H1397" i="1"/>
  <c r="G1397" i="1"/>
  <c r="H1405" i="1"/>
  <c r="G1405" i="1"/>
  <c r="H1409" i="1"/>
  <c r="G1409" i="1"/>
  <c r="H1413" i="1"/>
  <c r="G1413" i="1"/>
  <c r="H1417" i="1"/>
  <c r="G1417" i="1"/>
  <c r="H1421" i="1"/>
  <c r="G1421" i="1"/>
  <c r="H1425" i="1"/>
  <c r="G1425" i="1"/>
  <c r="H1429" i="1"/>
  <c r="G1429" i="1"/>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536" i="1"/>
  <c r="G1536"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H1078" i="1"/>
  <c r="G1078" i="1"/>
  <c r="H1082" i="1"/>
  <c r="G1082" i="1"/>
  <c r="H1086" i="1"/>
  <c r="G1086" i="1"/>
  <c r="H1185" i="1"/>
  <c r="G1185" i="1"/>
  <c r="H1189" i="1"/>
  <c r="G1189" i="1"/>
  <c r="H1193" i="1"/>
  <c r="G1193" i="1"/>
  <c r="H1197" i="1"/>
  <c r="G1197" i="1"/>
  <c r="H1201" i="1"/>
  <c r="G1201" i="1"/>
  <c r="H1205" i="1"/>
  <c r="G1205" i="1"/>
  <c r="H1209" i="1"/>
  <c r="G1209" i="1"/>
  <c r="H1213" i="1"/>
  <c r="G1213" i="1"/>
  <c r="H1217" i="1"/>
  <c r="G1217" i="1"/>
  <c r="H1221" i="1"/>
  <c r="G1221" i="1"/>
  <c r="H1225" i="1"/>
  <c r="G1225" i="1"/>
  <c r="H1229" i="1"/>
  <c r="G1229" i="1"/>
  <c r="H1233" i="1"/>
  <c r="G1233" i="1"/>
  <c r="H1237" i="1"/>
  <c r="G1237" i="1"/>
  <c r="H1241" i="1"/>
  <c r="G1241" i="1"/>
  <c r="H1245" i="1"/>
  <c r="G1245" i="1"/>
  <c r="H1249" i="1"/>
  <c r="G1249" i="1"/>
  <c r="H1253" i="1"/>
  <c r="G1253" i="1"/>
  <c r="H790" i="1"/>
  <c r="H1014" i="1"/>
  <c r="G1014" i="1"/>
  <c r="H1018" i="1"/>
  <c r="G1018" i="1"/>
  <c r="H1022" i="1"/>
  <c r="G1022" i="1"/>
  <c r="H1026" i="1"/>
  <c r="G1026" i="1"/>
  <c r="H1030" i="1"/>
  <c r="G1030" i="1"/>
  <c r="H1034" i="1"/>
  <c r="G1034" i="1"/>
  <c r="H1038" i="1"/>
  <c r="G1038" i="1"/>
  <c r="H1042" i="1"/>
  <c r="G1042" i="1"/>
  <c r="H1046" i="1"/>
  <c r="G1046" i="1"/>
  <c r="H1050" i="1"/>
  <c r="G1050" i="1"/>
  <c r="H1054" i="1"/>
  <c r="G1054" i="1"/>
  <c r="H1058" i="1"/>
  <c r="G1058" i="1"/>
  <c r="H1062" i="1"/>
  <c r="G1062" i="1"/>
  <c r="H1066" i="1"/>
  <c r="G1066" i="1"/>
  <c r="H1070" i="1"/>
  <c r="G1070" i="1"/>
  <c r="H1090" i="1"/>
  <c r="G1090" i="1"/>
  <c r="H1679" i="1"/>
  <c r="G1679" i="1"/>
  <c r="H1125" i="1"/>
  <c r="G1125" i="1"/>
  <c r="H1129" i="1"/>
  <c r="G1129" i="1"/>
  <c r="H1133" i="1"/>
  <c r="G1133" i="1"/>
  <c r="H1137" i="1"/>
  <c r="G1137" i="1"/>
  <c r="H1141" i="1"/>
  <c r="G1141" i="1"/>
  <c r="H1145" i="1"/>
  <c r="G1145" i="1"/>
  <c r="H1149" i="1"/>
  <c r="G1149" i="1"/>
  <c r="H1186" i="1"/>
  <c r="G1186" i="1"/>
  <c r="H1190" i="1"/>
  <c r="G1190" i="1"/>
  <c r="H1194" i="1"/>
  <c r="G1194" i="1"/>
  <c r="H1198" i="1"/>
  <c r="G1198" i="1"/>
  <c r="H1202" i="1"/>
  <c r="G1202" i="1"/>
  <c r="H1206" i="1"/>
  <c r="G1206" i="1"/>
  <c r="H1210" i="1"/>
  <c r="G1210" i="1"/>
  <c r="H1214" i="1"/>
  <c r="G1214" i="1"/>
  <c r="H1218" i="1"/>
  <c r="G1218" i="1"/>
  <c r="H1222" i="1"/>
  <c r="G1222" i="1"/>
  <c r="H1226" i="1"/>
  <c r="G1226" i="1"/>
  <c r="H1230" i="1"/>
  <c r="G1230" i="1"/>
  <c r="H1234" i="1"/>
  <c r="G1234" i="1"/>
  <c r="H1238" i="1"/>
  <c r="G1238" i="1"/>
  <c r="H1242" i="1"/>
  <c r="G1242" i="1"/>
  <c r="H1246" i="1"/>
  <c r="G1246" i="1"/>
  <c r="H1250" i="1"/>
  <c r="G1250" i="1"/>
  <c r="H1254" i="1"/>
  <c r="G1254" i="1"/>
  <c r="H1258" i="1"/>
  <c r="G1258" i="1"/>
  <c r="H1262" i="1"/>
  <c r="G1262" i="1"/>
  <c r="H1266" i="1"/>
  <c r="G1266" i="1"/>
  <c r="H1270" i="1"/>
  <c r="G1270" i="1"/>
  <c r="H1274" i="1"/>
  <c r="G1274" i="1"/>
  <c r="H1278" i="1"/>
  <c r="G1278"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70" i="1"/>
  <c r="G1370" i="1"/>
  <c r="H1374" i="1"/>
  <c r="G1374" i="1"/>
  <c r="H1378" i="1"/>
  <c r="G1378" i="1"/>
  <c r="H1382" i="1"/>
  <c r="G1382" i="1"/>
  <c r="H1386" i="1"/>
  <c r="G1386" i="1"/>
  <c r="H1390" i="1"/>
  <c r="G1390" i="1"/>
  <c r="H1394" i="1"/>
  <c r="G1394" i="1"/>
  <c r="H1520" i="1"/>
  <c r="G1520" i="1"/>
  <c r="J1569" i="1"/>
  <c r="G1569" i="1"/>
  <c r="H1569" i="1"/>
  <c r="H1097" i="1"/>
  <c r="G1097" i="1"/>
  <c r="H1101" i="1"/>
  <c r="G1101" i="1"/>
  <c r="H1105" i="1"/>
  <c r="G1105" i="1"/>
  <c r="H1109" i="1"/>
  <c r="G1109" i="1"/>
  <c r="H1113" i="1"/>
  <c r="G1113" i="1"/>
  <c r="H1117" i="1"/>
  <c r="G1117" i="1"/>
  <c r="H1121" i="1"/>
  <c r="G1121" i="1"/>
  <c r="H1154" i="1"/>
  <c r="G1154" i="1"/>
  <c r="H1158" i="1"/>
  <c r="G1158" i="1"/>
  <c r="H1162" i="1"/>
  <c r="G1162" i="1"/>
  <c r="H1166" i="1"/>
  <c r="G1166" i="1"/>
  <c r="H1170" i="1"/>
  <c r="G1170" i="1"/>
  <c r="H1174" i="1"/>
  <c r="G1174" i="1"/>
  <c r="H1178" i="1"/>
  <c r="G1178" i="1"/>
  <c r="H1487" i="1"/>
  <c r="G1487" i="1"/>
  <c r="H1491" i="1"/>
  <c r="G1491" i="1"/>
  <c r="H1495" i="1"/>
  <c r="G1495" i="1"/>
  <c r="H1499" i="1"/>
  <c r="G1499" i="1"/>
  <c r="H1533" i="1"/>
  <c r="G1533" i="1"/>
  <c r="F536" i="4"/>
  <c r="H1094" i="1"/>
  <c r="G1094" i="1"/>
  <c r="H1098" i="1"/>
  <c r="G1098" i="1"/>
  <c r="H1102" i="1"/>
  <c r="G1102" i="1"/>
  <c r="H1106" i="1"/>
  <c r="G1106" i="1"/>
  <c r="H1110" i="1"/>
  <c r="G1110" i="1"/>
  <c r="H1114" i="1"/>
  <c r="G1114" i="1"/>
  <c r="H1118" i="1"/>
  <c r="G1118" i="1"/>
  <c r="H1122" i="1"/>
  <c r="G1122" i="1"/>
  <c r="H1155" i="1"/>
  <c r="G1155" i="1"/>
  <c r="H1159" i="1"/>
  <c r="G1159" i="1"/>
  <c r="H1163" i="1"/>
  <c r="G1163" i="1"/>
  <c r="H1167" i="1"/>
  <c r="G1167" i="1"/>
  <c r="H1171" i="1"/>
  <c r="G1171" i="1"/>
  <c r="H1175" i="1"/>
  <c r="G1175" i="1"/>
  <c r="H1179" i="1"/>
  <c r="G1179" i="1"/>
  <c r="H1684" i="1"/>
  <c r="G1684" i="1"/>
  <c r="H1127" i="1"/>
  <c r="G1127" i="1"/>
  <c r="H1131" i="1"/>
  <c r="G1131" i="1"/>
  <c r="H1135" i="1"/>
  <c r="G1135" i="1"/>
  <c r="H1139" i="1"/>
  <c r="G1139" i="1"/>
  <c r="H1143" i="1"/>
  <c r="G1143" i="1"/>
  <c r="H1147" i="1"/>
  <c r="G1147" i="1"/>
  <c r="H1151" i="1"/>
  <c r="G1151" i="1"/>
  <c r="H1184" i="1"/>
  <c r="G1184" i="1"/>
  <c r="H1188" i="1"/>
  <c r="G1188" i="1"/>
  <c r="H1192" i="1"/>
  <c r="G1192" i="1"/>
  <c r="H1196" i="1"/>
  <c r="G1196" i="1"/>
  <c r="H1200" i="1"/>
  <c r="G1200" i="1"/>
  <c r="H1204" i="1"/>
  <c r="G1204" i="1"/>
  <c r="H1208" i="1"/>
  <c r="G1208" i="1"/>
  <c r="H1212" i="1"/>
  <c r="G1212" i="1"/>
  <c r="H1216" i="1"/>
  <c r="G1216" i="1"/>
  <c r="H1220" i="1"/>
  <c r="G1220" i="1"/>
  <c r="H1224" i="1"/>
  <c r="G1224" i="1"/>
  <c r="H1228" i="1"/>
  <c r="G1228" i="1"/>
  <c r="H1232" i="1"/>
  <c r="G1232" i="1"/>
  <c r="H1236" i="1"/>
  <c r="G1236" i="1"/>
  <c r="H1240" i="1"/>
  <c r="G1240" i="1"/>
  <c r="H1244" i="1"/>
  <c r="G1244" i="1"/>
  <c r="H1248" i="1"/>
  <c r="G1248" i="1"/>
  <c r="H1252" i="1"/>
  <c r="G1252" i="1"/>
  <c r="H1256" i="1"/>
  <c r="G1256" i="1"/>
  <c r="H1260" i="1"/>
  <c r="G1260" i="1"/>
  <c r="H1264" i="1"/>
  <c r="G1264" i="1"/>
  <c r="H1268" i="1"/>
  <c r="G1268" i="1"/>
  <c r="H1272" i="1"/>
  <c r="G1272" i="1"/>
  <c r="H1276" i="1"/>
  <c r="G1276"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72" i="1"/>
  <c r="G1372" i="1"/>
  <c r="H1376" i="1"/>
  <c r="G1376" i="1"/>
  <c r="H1380" i="1"/>
  <c r="G1380" i="1"/>
  <c r="H1384" i="1"/>
  <c r="G1384" i="1"/>
  <c r="H1388" i="1"/>
  <c r="G1388" i="1"/>
  <c r="H1392" i="1"/>
  <c r="G1392" i="1"/>
  <c r="H1528" i="1"/>
  <c r="G1528" i="1"/>
  <c r="H1091" i="1"/>
  <c r="G1091" i="1"/>
  <c r="H1095" i="1"/>
  <c r="G1095" i="1"/>
  <c r="H1099" i="1"/>
  <c r="G1099" i="1"/>
  <c r="H1103" i="1"/>
  <c r="G1103" i="1"/>
  <c r="H1107" i="1"/>
  <c r="G1107" i="1"/>
  <c r="H1111" i="1"/>
  <c r="G1111" i="1"/>
  <c r="H1115" i="1"/>
  <c r="G1115" i="1"/>
  <c r="H1119" i="1"/>
  <c r="G1119" i="1"/>
  <c r="H1123" i="1"/>
  <c r="G1123" i="1"/>
  <c r="H1156" i="1"/>
  <c r="G1156" i="1"/>
  <c r="H1160" i="1"/>
  <c r="G1160" i="1"/>
  <c r="H1164" i="1"/>
  <c r="G1164" i="1"/>
  <c r="H1168" i="1"/>
  <c r="G1168" i="1"/>
  <c r="H1172" i="1"/>
  <c r="G1172" i="1"/>
  <c r="H1176" i="1"/>
  <c r="G1176" i="1"/>
  <c r="H1489" i="1"/>
  <c r="G1489" i="1"/>
  <c r="H1493" i="1"/>
  <c r="G1493" i="1"/>
  <c r="H1497" i="1"/>
  <c r="G1497" i="1"/>
  <c r="H1501" i="1"/>
  <c r="G1501" i="1"/>
  <c r="H1512" i="1"/>
  <c r="G1512" i="1"/>
  <c r="H1562" i="1"/>
  <c r="G1562" i="1"/>
  <c r="H1396" i="1"/>
  <c r="G1396" i="1"/>
  <c r="H1400" i="1"/>
  <c r="G1400" i="1"/>
  <c r="H1404" i="1"/>
  <c r="G1404" i="1"/>
  <c r="H1408" i="1"/>
  <c r="G1408" i="1"/>
  <c r="H1412" i="1"/>
  <c r="G1412" i="1"/>
  <c r="H1416" i="1"/>
  <c r="G1416" i="1"/>
  <c r="H1420" i="1"/>
  <c r="G1420" i="1"/>
  <c r="H1424" i="1"/>
  <c r="G1424" i="1"/>
  <c r="H1428" i="1"/>
  <c r="G1428" i="1"/>
  <c r="H1432" i="1"/>
  <c r="G1432" i="1"/>
  <c r="H1436" i="1"/>
  <c r="G1436" i="1"/>
  <c r="H1440" i="1"/>
  <c r="G1440" i="1"/>
  <c r="H1444" i="1"/>
  <c r="G1444" i="1"/>
  <c r="H1448" i="1"/>
  <c r="G1448" i="1"/>
  <c r="H1452" i="1"/>
  <c r="G1452" i="1"/>
  <c r="H1456" i="1"/>
  <c r="G1456" i="1"/>
  <c r="H1460" i="1"/>
  <c r="G1460" i="1"/>
  <c r="H1464" i="1"/>
  <c r="G1464" i="1"/>
  <c r="H1468" i="1"/>
  <c r="G1468" i="1"/>
  <c r="H1472" i="1"/>
  <c r="G1472" i="1"/>
  <c r="H1476" i="1"/>
  <c r="G1476" i="1"/>
  <c r="H1480" i="1"/>
  <c r="G1480" i="1"/>
  <c r="H1484" i="1"/>
  <c r="G1484" i="1"/>
  <c r="H1488" i="1"/>
  <c r="G1488" i="1"/>
  <c r="H1492" i="1"/>
  <c r="G1492" i="1"/>
  <c r="H1496" i="1"/>
  <c r="G1496" i="1"/>
  <c r="H1500" i="1"/>
  <c r="G1500" i="1"/>
  <c r="H1504" i="1"/>
  <c r="G1504" i="1"/>
  <c r="H1524" i="1"/>
  <c r="G1524" i="1"/>
  <c r="J1552" i="1"/>
  <c r="H1552" i="1"/>
  <c r="G1552" i="1"/>
  <c r="I1552" i="1" s="1"/>
  <c r="J1557" i="1"/>
  <c r="H1557" i="1"/>
  <c r="G1557" i="1"/>
  <c r="J1565" i="1"/>
  <c r="H1565" i="1"/>
  <c r="G1565" i="1"/>
  <c r="I1565" i="1" s="1"/>
  <c r="E230" i="4"/>
  <c r="D226" i="1" s="1"/>
  <c r="H226" i="1" s="1"/>
  <c r="H1543" i="1"/>
  <c r="G1543" i="1"/>
  <c r="I1543" i="1" s="1"/>
  <c r="J1543" i="1"/>
  <c r="H1548" i="1"/>
  <c r="I1548" i="1" s="1"/>
  <c r="G1585" i="1"/>
  <c r="G1612" i="1"/>
  <c r="G1641" i="1"/>
  <c r="D49" i="4"/>
  <c r="F50" i="4"/>
  <c r="H1505" i="1"/>
  <c r="G1505" i="1"/>
  <c r="H1578" i="1"/>
  <c r="I1578" i="1" s="1"/>
  <c r="H1582" i="1"/>
  <c r="G1582" i="1"/>
  <c r="H1590" i="1"/>
  <c r="G1590" i="1"/>
  <c r="H1609" i="1"/>
  <c r="G1609" i="1"/>
  <c r="H1638" i="1"/>
  <c r="G1638" i="1"/>
  <c r="H1646" i="1"/>
  <c r="G1646" i="1"/>
  <c r="H1398" i="1"/>
  <c r="G1398" i="1"/>
  <c r="H1402" i="1"/>
  <c r="G1402" i="1"/>
  <c r="H1406" i="1"/>
  <c r="G1406" i="1"/>
  <c r="H1410" i="1"/>
  <c r="G1410" i="1"/>
  <c r="H1414" i="1"/>
  <c r="G1414" i="1"/>
  <c r="H1418" i="1"/>
  <c r="G1418" i="1"/>
  <c r="H1422" i="1"/>
  <c r="G1422" i="1"/>
  <c r="H1426" i="1"/>
  <c r="G1426" i="1"/>
  <c r="H1430" i="1"/>
  <c r="G1430" i="1"/>
  <c r="H1434" i="1"/>
  <c r="G1434" i="1"/>
  <c r="H1438" i="1"/>
  <c r="G1438" i="1"/>
  <c r="H1442" i="1"/>
  <c r="G1442" i="1"/>
  <c r="H1446" i="1"/>
  <c r="G1446" i="1"/>
  <c r="H1450" i="1"/>
  <c r="G1450" i="1"/>
  <c r="H1454" i="1"/>
  <c r="G1454" i="1"/>
  <c r="H1458" i="1"/>
  <c r="G1458" i="1"/>
  <c r="H1462" i="1"/>
  <c r="G1462" i="1"/>
  <c r="H1466" i="1"/>
  <c r="G1466" i="1"/>
  <c r="H1470" i="1"/>
  <c r="G1470" i="1"/>
  <c r="H1474" i="1"/>
  <c r="G1474" i="1"/>
  <c r="H1478" i="1"/>
  <c r="G1478" i="1"/>
  <c r="H1482" i="1"/>
  <c r="G1482" i="1"/>
  <c r="H1486" i="1"/>
  <c r="G1486" i="1"/>
  <c r="H1490" i="1"/>
  <c r="G1490" i="1"/>
  <c r="H1494" i="1"/>
  <c r="G1494" i="1"/>
  <c r="H1498" i="1"/>
  <c r="G1498" i="1"/>
  <c r="H1502" i="1"/>
  <c r="G1502" i="1"/>
  <c r="H1506" i="1"/>
  <c r="G1506" i="1"/>
  <c r="H1516" i="1"/>
  <c r="G1516" i="1"/>
  <c r="H1532" i="1"/>
  <c r="G1532" i="1"/>
  <c r="I1558" i="1"/>
  <c r="H1583" i="1"/>
  <c r="G1583" i="1"/>
  <c r="H1614" i="1"/>
  <c r="G1614" i="1"/>
  <c r="H1639" i="1"/>
  <c r="G1639" i="1"/>
  <c r="H1662" i="1"/>
  <c r="G1662" i="1"/>
  <c r="H1670" i="1"/>
  <c r="G1670" i="1"/>
  <c r="F140" i="4"/>
  <c r="E164" i="4"/>
  <c r="F178" i="4"/>
  <c r="H1509" i="1"/>
  <c r="G1509" i="1"/>
  <c r="I1544" i="1"/>
  <c r="H1663" i="1"/>
  <c r="G1663" i="1"/>
  <c r="F222" i="4"/>
  <c r="D221" i="4"/>
  <c r="F437" i="4"/>
  <c r="D431" i="4"/>
  <c r="H156" i="9"/>
  <c r="E597" i="4"/>
  <c r="D591" i="1" s="1"/>
  <c r="H1508" i="1"/>
  <c r="G1508" i="1"/>
  <c r="H1599" i="1"/>
  <c r="G1599" i="1"/>
  <c r="H1631" i="1"/>
  <c r="G1631" i="1"/>
  <c r="H1655" i="1"/>
  <c r="G1655" i="1"/>
  <c r="F17" i="4"/>
  <c r="D7" i="4"/>
  <c r="I30" i="3"/>
  <c r="D1510" i="1"/>
  <c r="H1514" i="1"/>
  <c r="G1514" i="1"/>
  <c r="H1522" i="1"/>
  <c r="G1522" i="1"/>
  <c r="H1530" i="1"/>
  <c r="G1530" i="1"/>
  <c r="E82" i="4"/>
  <c r="D78" i="1" s="1"/>
  <c r="H78" i="1" s="1"/>
  <c r="F135" i="4"/>
  <c r="D134" i="4"/>
  <c r="J1547" i="1"/>
  <c r="H1547" i="1"/>
  <c r="G1547" i="1"/>
  <c r="J1561" i="1"/>
  <c r="H1561" i="1"/>
  <c r="G1561" i="1"/>
  <c r="I1561" i="1" s="1"/>
  <c r="H1607" i="1"/>
  <c r="G1607" i="1"/>
  <c r="E49" i="4"/>
  <c r="D45" i="1" s="1"/>
  <c r="J1551" i="1"/>
  <c r="H1551" i="1"/>
  <c r="G1551" i="1"/>
  <c r="J1564" i="1"/>
  <c r="H1564" i="1"/>
  <c r="G1564" i="1"/>
  <c r="I1564" i="1" s="1"/>
  <c r="G1604" i="1"/>
  <c r="G1636" i="1"/>
  <c r="G1660" i="1"/>
  <c r="G1681" i="1"/>
  <c r="D273" i="4"/>
  <c r="F278" i="4"/>
  <c r="G339" i="9"/>
  <c r="E339" i="9" s="1"/>
  <c r="B339" i="9" s="1"/>
  <c r="F219" i="5"/>
  <c r="H1518" i="1"/>
  <c r="G1518" i="1"/>
  <c r="H1526" i="1"/>
  <c r="G1526" i="1"/>
  <c r="H1534" i="1"/>
  <c r="G1534" i="1"/>
  <c r="H1540" i="1"/>
  <c r="G1540" i="1"/>
  <c r="J1544" i="1"/>
  <c r="H1544" i="1"/>
  <c r="J1548" i="1"/>
  <c r="J1562" i="1"/>
  <c r="J1568" i="1"/>
  <c r="H1568" i="1"/>
  <c r="G1568" i="1"/>
  <c r="I1568" i="1" s="1"/>
  <c r="J1574" i="1"/>
  <c r="H1574" i="1"/>
  <c r="G1574" i="1"/>
  <c r="J1578" i="1"/>
  <c r="J1581" i="1"/>
  <c r="H1581" i="1"/>
  <c r="G1581" i="1"/>
  <c r="H1591" i="1"/>
  <c r="G1591" i="1"/>
  <c r="H1615" i="1"/>
  <c r="G1615" i="1"/>
  <c r="H1623" i="1"/>
  <c r="G1623" i="1"/>
  <c r="H1647" i="1"/>
  <c r="G1647" i="1"/>
  <c r="H1671" i="1"/>
  <c r="G1671" i="1"/>
  <c r="F203" i="4"/>
  <c r="D202" i="4"/>
  <c r="D152" i="4" s="1"/>
  <c r="E22" i="7"/>
  <c r="D1556" i="1"/>
  <c r="D44" i="8"/>
  <c r="F141" i="4"/>
  <c r="F153" i="4"/>
  <c r="F231" i="4"/>
  <c r="E647" i="4"/>
  <c r="D641" i="1" s="1"/>
  <c r="D479" i="4"/>
  <c r="D597" i="4"/>
  <c r="F607" i="4"/>
  <c r="F122" i="6"/>
  <c r="D114" i="6"/>
  <c r="G1586" i="1"/>
  <c r="G1594" i="1"/>
  <c r="G1602" i="1"/>
  <c r="G1610" i="1"/>
  <c r="G1618" i="1"/>
  <c r="G1626" i="1"/>
  <c r="G1634" i="1"/>
  <c r="G1642" i="1"/>
  <c r="G1650" i="1"/>
  <c r="G1658" i="1"/>
  <c r="G1666" i="1"/>
  <c r="G1674" i="1"/>
  <c r="G1682" i="1"/>
  <c r="G315" i="9"/>
  <c r="G316" i="9"/>
  <c r="D147" i="5"/>
  <c r="D178" i="5"/>
  <c r="F186" i="5"/>
  <c r="E141" i="6"/>
  <c r="D373" i="4"/>
  <c r="D629" i="4"/>
  <c r="F630" i="4"/>
  <c r="E648" i="4"/>
  <c r="D642" i="1" s="1"/>
  <c r="H642" i="1" s="1"/>
  <c r="H315" i="9"/>
  <c r="H316" i="9"/>
  <c r="E147" i="5"/>
  <c r="D1152" i="1" s="1"/>
  <c r="H336" i="9"/>
  <c r="E177" i="5"/>
  <c r="F13" i="6"/>
  <c r="D5" i="6"/>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9" i="9"/>
  <c r="E219" i="9" s="1"/>
  <c r="B219" i="9" s="1"/>
  <c r="G300" i="9"/>
  <c r="E300" i="9" s="1"/>
  <c r="B300" i="9" s="1"/>
  <c r="G213" i="9"/>
  <c r="E213" i="9" s="1"/>
  <c r="B213" i="9" s="1"/>
  <c r="I10" i="9"/>
  <c r="G223" i="9"/>
  <c r="E223" i="9" s="1"/>
  <c r="B223" i="9" s="1"/>
  <c r="L207" i="9"/>
  <c r="F207" i="9" s="1"/>
  <c r="G217" i="9"/>
  <c r="E217" i="9" s="1"/>
  <c r="B217" i="9" s="1"/>
  <c r="G309" i="9"/>
  <c r="E309" i="9" s="1"/>
  <c r="B309" i="9" s="1"/>
  <c r="G227" i="9"/>
  <c r="E227" i="9" s="1"/>
  <c r="B227" i="9" s="1"/>
  <c r="G211" i="9"/>
  <c r="E211" i="9" s="1"/>
  <c r="B211" i="9" s="1"/>
  <c r="G221" i="9"/>
  <c r="E221" i="9" s="1"/>
  <c r="B221" i="9" s="1"/>
  <c r="G302" i="9"/>
  <c r="E302" i="9" s="1"/>
  <c r="B302" i="9" s="1"/>
  <c r="G215" i="9"/>
  <c r="E215" i="9" s="1"/>
  <c r="B215" i="9" s="1"/>
  <c r="G225" i="9"/>
  <c r="E225" i="9" s="1"/>
  <c r="B225" i="9" s="1"/>
  <c r="G209" i="9"/>
  <c r="E209" i="9" s="1"/>
  <c r="B209" i="9" s="1"/>
  <c r="D321" i="4"/>
  <c r="E373" i="4"/>
  <c r="D522" i="4"/>
  <c r="F523" i="4"/>
  <c r="F70" i="5"/>
  <c r="G314" i="9"/>
  <c r="D88" i="5"/>
  <c r="D69" i="5" s="1"/>
  <c r="F89" i="5"/>
  <c r="F150" i="5"/>
  <c r="D251" i="5"/>
  <c r="D12" i="5"/>
  <c r="F45" i="5"/>
  <c r="H314" i="9"/>
  <c r="E88" i="5"/>
  <c r="D1093" i="1" s="1"/>
  <c r="E119" i="5"/>
  <c r="D1124" i="1" s="1"/>
  <c r="H1124" i="1" s="1"/>
  <c r="D35" i="6"/>
  <c r="F36" i="6"/>
  <c r="H24" i="9"/>
  <c r="G24" i="9"/>
  <c r="E535" i="4"/>
  <c r="E639" i="4" s="1"/>
  <c r="D633" i="1" s="1"/>
  <c r="E156" i="9"/>
  <c r="B156" i="9" s="1"/>
  <c r="E12" i="5"/>
  <c r="D203" i="5"/>
  <c r="F204" i="5"/>
  <c r="D89" i="6"/>
  <c r="B283" i="9"/>
  <c r="E132" i="9"/>
  <c r="B132" i="9" s="1"/>
  <c r="E172" i="9"/>
  <c r="B172" i="9" s="1"/>
  <c r="B242" i="9"/>
  <c r="B252" i="9"/>
  <c r="B269" i="9"/>
  <c r="B281" i="9"/>
  <c r="B288" i="9"/>
  <c r="B235" i="9"/>
  <c r="B94" i="9"/>
  <c r="B110" i="9"/>
  <c r="F235" i="9"/>
  <c r="D647" i="4"/>
  <c r="E164" i="9"/>
  <c r="B164" i="9" s="1"/>
  <c r="B246" i="9"/>
  <c r="B258" i="9"/>
  <c r="B268" i="9"/>
  <c r="F275" i="9"/>
  <c r="B275" i="9" s="1"/>
  <c r="B280" i="9"/>
  <c r="F298" i="9"/>
  <c r="B150" i="9"/>
  <c r="B234" i="9"/>
  <c r="B244" i="9"/>
  <c r="F251" i="9"/>
  <c r="B251" i="9" s="1"/>
  <c r="B256" i="9"/>
  <c r="B261" i="9"/>
  <c r="B273" i="9"/>
  <c r="B278" i="9"/>
  <c r="E307" i="9"/>
  <c r="B307" i="9" s="1"/>
  <c r="G422" i="1" l="1"/>
  <c r="G1281" i="1"/>
  <c r="E251" i="5"/>
  <c r="I25" i="3" s="1"/>
  <c r="H19" i="9"/>
  <c r="E19" i="9" s="1"/>
  <c r="B19" i="9" s="1"/>
  <c r="E316" i="9"/>
  <c r="B316" i="9" s="1"/>
  <c r="D45" i="8"/>
  <c r="C1628" i="1"/>
  <c r="C1538" i="1"/>
  <c r="H33" i="3"/>
  <c r="F228" i="9"/>
  <c r="B228" i="9" s="1"/>
  <c r="E24" i="9"/>
  <c r="B24" i="9" s="1"/>
  <c r="F125" i="4"/>
  <c r="D121" i="1"/>
  <c r="H18" i="3"/>
  <c r="D299" i="4"/>
  <c r="C148" i="1"/>
  <c r="H23" i="3"/>
  <c r="C1074" i="1"/>
  <c r="F89" i="6"/>
  <c r="C1485" i="1"/>
  <c r="F12" i="5"/>
  <c r="D7" i="5"/>
  <c r="C1017" i="1"/>
  <c r="F522" i="4"/>
  <c r="C516" i="1"/>
  <c r="E310" i="9"/>
  <c r="B310" i="9" s="1"/>
  <c r="B207" i="9"/>
  <c r="I24" i="3"/>
  <c r="D1181" i="1"/>
  <c r="F373" i="4"/>
  <c r="D360" i="4"/>
  <c r="C368" i="1"/>
  <c r="K1481" i="9"/>
  <c r="G344" i="9"/>
  <c r="E344" i="9" s="1"/>
  <c r="B344" i="9" s="1"/>
  <c r="C1621" i="1"/>
  <c r="I39" i="3"/>
  <c r="F648" i="4"/>
  <c r="F82" i="4"/>
  <c r="E152" i="4"/>
  <c r="F152" i="4" s="1"/>
  <c r="D160" i="1"/>
  <c r="I1575" i="1"/>
  <c r="G1124" i="1"/>
  <c r="G226" i="1"/>
  <c r="G78" i="1"/>
  <c r="F647" i="4"/>
  <c r="C641" i="1"/>
  <c r="H25" i="3"/>
  <c r="C1255" i="1"/>
  <c r="E360" i="4"/>
  <c r="D368" i="1"/>
  <c r="F597" i="4"/>
  <c r="C591" i="1"/>
  <c r="G343" i="9"/>
  <c r="E343" i="9" s="1"/>
  <c r="I1581" i="1"/>
  <c r="G338" i="9"/>
  <c r="E338" i="9" s="1"/>
  <c r="B338" i="9" s="1"/>
  <c r="F203" i="5"/>
  <c r="C1207" i="1"/>
  <c r="F35" i="6"/>
  <c r="H28" i="3"/>
  <c r="C1431" i="1"/>
  <c r="F321" i="4"/>
  <c r="C316" i="1"/>
  <c r="I31" i="3"/>
  <c r="D1537" i="1"/>
  <c r="F479" i="4"/>
  <c r="C473" i="1"/>
  <c r="H1556" i="1"/>
  <c r="G1556" i="1"/>
  <c r="F134" i="4"/>
  <c r="C130" i="1"/>
  <c r="F49" i="4"/>
  <c r="C45" i="1"/>
  <c r="E7" i="5"/>
  <c r="D1017" i="1"/>
  <c r="I34" i="3"/>
  <c r="D1555" i="1"/>
  <c r="E6" i="4"/>
  <c r="G336" i="9"/>
  <c r="E336" i="9" s="1"/>
  <c r="B336" i="9" s="1"/>
  <c r="F178" i="5"/>
  <c r="D177" i="5"/>
  <c r="C1182" i="1"/>
  <c r="D308" i="4"/>
  <c r="E69" i="5"/>
  <c r="F69" i="5" s="1"/>
  <c r="D430" i="4"/>
  <c r="F431" i="4"/>
  <c r="C425" i="1"/>
  <c r="H1539" i="1"/>
  <c r="G1539" i="1"/>
  <c r="E640" i="4"/>
  <c r="D634" i="1" s="1"/>
  <c r="D529" i="1"/>
  <c r="E314" i="9"/>
  <c r="B314" i="9" s="1"/>
  <c r="E180" i="9"/>
  <c r="B180" i="9" s="1"/>
  <c r="F147" i="5"/>
  <c r="C1152" i="1"/>
  <c r="F202" i="4"/>
  <c r="C198" i="1"/>
  <c r="I1574" i="1"/>
  <c r="F273" i="4"/>
  <c r="C269" i="1"/>
  <c r="I1551" i="1"/>
  <c r="D535" i="4"/>
  <c r="I1569" i="1"/>
  <c r="E5" i="7"/>
  <c r="G642" i="1"/>
  <c r="G348" i="9"/>
  <c r="E348" i="9" s="1"/>
  <c r="F5" i="6"/>
  <c r="D141" i="6"/>
  <c r="H27" i="3"/>
  <c r="C1401" i="1"/>
  <c r="F114" i="6"/>
  <c r="H30" i="3"/>
  <c r="C1510" i="1"/>
  <c r="D6" i="4"/>
  <c r="F7" i="4"/>
  <c r="C3" i="1"/>
  <c r="F221" i="4"/>
  <c r="C217" i="1"/>
  <c r="F88" i="5"/>
  <c r="C1093" i="1"/>
  <c r="F629" i="4"/>
  <c r="C623" i="1"/>
  <c r="E315" i="9"/>
  <c r="B315" i="9" s="1"/>
  <c r="F164" i="4"/>
  <c r="I1557" i="1"/>
  <c r="I1562" i="1"/>
  <c r="E176" i="5" l="1"/>
  <c r="D1180" i="1" s="1"/>
  <c r="F251" i="5"/>
  <c r="D1255" i="1"/>
  <c r="G1255" i="1" s="1"/>
  <c r="H1628" i="1"/>
  <c r="G1628" i="1"/>
  <c r="I40" i="3"/>
  <c r="C1622" i="1"/>
  <c r="H121" i="1"/>
  <c r="G121" i="1"/>
  <c r="E347" i="9"/>
  <c r="B348" i="9"/>
  <c r="D417" i="4"/>
  <c r="F308" i="4"/>
  <c r="C303" i="1"/>
  <c r="H1431" i="1"/>
  <c r="G1431" i="1"/>
  <c r="H591" i="1"/>
  <c r="G591" i="1"/>
  <c r="H1017" i="1"/>
  <c r="G1017" i="1"/>
  <c r="H623" i="1"/>
  <c r="G623" i="1"/>
  <c r="D300" i="4"/>
  <c r="D422" i="4"/>
  <c r="F6" i="4"/>
  <c r="H17" i="3"/>
  <c r="C2" i="1"/>
  <c r="H1510" i="1"/>
  <c r="G1510" i="1"/>
  <c r="H198" i="1"/>
  <c r="G198" i="1"/>
  <c r="H1182" i="1"/>
  <c r="G1182" i="1"/>
  <c r="F7" i="5"/>
  <c r="D6" i="5"/>
  <c r="H22" i="3"/>
  <c r="C1012" i="1"/>
  <c r="F141" i="6"/>
  <c r="C1537" i="1"/>
  <c r="H31" i="3"/>
  <c r="F430" i="4"/>
  <c r="D639" i="4"/>
  <c r="C424" i="1"/>
  <c r="H641" i="1"/>
  <c r="G641" i="1"/>
  <c r="H1093" i="1"/>
  <c r="G1093" i="1"/>
  <c r="I33" i="3"/>
  <c r="D1538" i="1"/>
  <c r="G346" i="9"/>
  <c r="E346" i="9" s="1"/>
  <c r="D176" i="5"/>
  <c r="F177" i="5"/>
  <c r="C1181" i="1"/>
  <c r="H24" i="3"/>
  <c r="H473" i="1"/>
  <c r="G473" i="1"/>
  <c r="H1621" i="1"/>
  <c r="G1621" i="1"/>
  <c r="H11" i="3"/>
  <c r="E342" i="9"/>
  <c r="B343" i="9"/>
  <c r="I22" i="3"/>
  <c r="D1012" i="1"/>
  <c r="E6" i="5"/>
  <c r="H1207" i="1"/>
  <c r="G1207" i="1"/>
  <c r="E418" i="4"/>
  <c r="D413" i="1" s="1"/>
  <c r="D355" i="1"/>
  <c r="E417" i="4"/>
  <c r="D412" i="1" s="1"/>
  <c r="H1485" i="1"/>
  <c r="G1485" i="1"/>
  <c r="H269" i="1"/>
  <c r="G269" i="1"/>
  <c r="H1555" i="1"/>
  <c r="G1555" i="1"/>
  <c r="H130" i="1"/>
  <c r="G130" i="1"/>
  <c r="H516" i="1"/>
  <c r="G516" i="1"/>
  <c r="H1152" i="1"/>
  <c r="G1152" i="1"/>
  <c r="H217" i="1"/>
  <c r="G217" i="1"/>
  <c r="H9" i="3"/>
  <c r="H1401" i="1"/>
  <c r="G1401" i="1"/>
  <c r="D640" i="4"/>
  <c r="F535" i="4"/>
  <c r="C529" i="1"/>
  <c r="H425" i="1"/>
  <c r="G425" i="1"/>
  <c r="H45" i="1"/>
  <c r="G45" i="1"/>
  <c r="H1255" i="1"/>
  <c r="D423" i="4"/>
  <c r="D301" i="4"/>
  <c r="C295" i="1"/>
  <c r="H3" i="1"/>
  <c r="G3" i="1"/>
  <c r="H316" i="1"/>
  <c r="G316" i="1"/>
  <c r="E299" i="4"/>
  <c r="E300" i="4" s="1"/>
  <c r="D296" i="1" s="1"/>
  <c r="I18" i="3"/>
  <c r="D148" i="1"/>
  <c r="H148" i="1" s="1"/>
  <c r="F360" i="4"/>
  <c r="D418" i="4"/>
  <c r="C355" i="1"/>
  <c r="I23" i="3"/>
  <c r="D1074" i="1"/>
  <c r="G1074" i="1" s="1"/>
  <c r="I17" i="3"/>
  <c r="E422" i="4"/>
  <c r="D2" i="1"/>
  <c r="H160" i="1"/>
  <c r="G160" i="1"/>
  <c r="G368" i="1"/>
  <c r="H368" i="1"/>
  <c r="H1622" i="1" l="1"/>
  <c r="G1622" i="1"/>
  <c r="F299" i="4"/>
  <c r="H1074" i="1"/>
  <c r="D424" i="4"/>
  <c r="F422" i="4"/>
  <c r="D643" i="4"/>
  <c r="C417" i="1"/>
  <c r="H1537" i="1"/>
  <c r="G1537" i="1"/>
  <c r="F300" i="4"/>
  <c r="C296" i="1"/>
  <c r="K3" i="9"/>
  <c r="I9" i="3"/>
  <c r="F301" i="4"/>
  <c r="C297" i="1"/>
  <c r="H529" i="1"/>
  <c r="G529" i="1"/>
  <c r="G148" i="1"/>
  <c r="H1181" i="1"/>
  <c r="G1181" i="1"/>
  <c r="H1012" i="1"/>
  <c r="G1012" i="1"/>
  <c r="H303" i="1"/>
  <c r="G303" i="1"/>
  <c r="E423" i="4"/>
  <c r="F423" i="4" s="1"/>
  <c r="E301" i="4"/>
  <c r="D297" i="1" s="1"/>
  <c r="D295" i="1"/>
  <c r="H295" i="1" s="1"/>
  <c r="D644" i="4"/>
  <c r="D425" i="4"/>
  <c r="C418" i="1"/>
  <c r="G20" i="9"/>
  <c r="H299" i="9"/>
  <c r="D1011" i="1"/>
  <c r="N3" i="9"/>
  <c r="I11" i="3"/>
  <c r="F176" i="5"/>
  <c r="C1180" i="1"/>
  <c r="G424" i="1"/>
  <c r="H424" i="1"/>
  <c r="G306" i="9"/>
  <c r="E306" i="9" s="1"/>
  <c r="B306" i="9" s="1"/>
  <c r="G299" i="9"/>
  <c r="F6" i="5"/>
  <c r="C1011" i="1"/>
  <c r="H2" i="1"/>
  <c r="G2" i="1"/>
  <c r="F417" i="4"/>
  <c r="C412" i="1"/>
  <c r="F418" i="4"/>
  <c r="C413" i="1"/>
  <c r="B346" i="9"/>
  <c r="E345" i="9"/>
  <c r="I10" i="3" s="1"/>
  <c r="F639" i="4"/>
  <c r="C633" i="1"/>
  <c r="E643" i="4"/>
  <c r="D417" i="1"/>
  <c r="F640" i="4"/>
  <c r="C634" i="1"/>
  <c r="H355" i="1"/>
  <c r="G355" i="1"/>
  <c r="H1538" i="1"/>
  <c r="G1538" i="1"/>
  <c r="E424" i="4" l="1"/>
  <c r="D419" i="1" s="1"/>
  <c r="G295" i="1"/>
  <c r="H417" i="1"/>
  <c r="G417" i="1"/>
  <c r="D645" i="4"/>
  <c r="F643" i="4"/>
  <c r="C637" i="1"/>
  <c r="D646" i="4"/>
  <c r="C638" i="1"/>
  <c r="H8" i="3"/>
  <c r="H1011" i="1"/>
  <c r="G1011" i="1"/>
  <c r="H413" i="1"/>
  <c r="G413" i="1"/>
  <c r="H296" i="1"/>
  <c r="G296" i="1"/>
  <c r="H633" i="1"/>
  <c r="G633" i="1"/>
  <c r="H1180" i="1"/>
  <c r="G1180" i="1"/>
  <c r="H634" i="1"/>
  <c r="G634" i="1"/>
  <c r="E299" i="9"/>
  <c r="C419" i="1"/>
  <c r="E644" i="4"/>
  <c r="F644" i="4" s="1"/>
  <c r="E425" i="4"/>
  <c r="D420" i="1" s="1"/>
  <c r="D418" i="1"/>
  <c r="G418" i="1" s="1"/>
  <c r="H20" i="9"/>
  <c r="E20" i="9" s="1"/>
  <c r="B20" i="9" s="1"/>
  <c r="H297" i="1"/>
  <c r="G297" i="1"/>
  <c r="F425" i="4"/>
  <c r="C420" i="1"/>
  <c r="D637" i="1"/>
  <c r="G412" i="1"/>
  <c r="H412" i="1"/>
  <c r="E645" i="4" l="1"/>
  <c r="D639" i="1" s="1"/>
  <c r="H418" i="1"/>
  <c r="F424" i="4"/>
  <c r="B299" i="9"/>
  <c r="D650" i="4"/>
  <c r="F646" i="4"/>
  <c r="C640" i="1"/>
  <c r="M3" i="9"/>
  <c r="H637" i="1"/>
  <c r="G637" i="1"/>
  <c r="E646" i="4"/>
  <c r="D638" i="1"/>
  <c r="H638" i="1" s="1"/>
  <c r="D649" i="4"/>
  <c r="C639" i="1"/>
  <c r="G420" i="1"/>
  <c r="H420" i="1"/>
  <c r="H419" i="1"/>
  <c r="G419" i="1"/>
  <c r="F645" i="4" l="1"/>
  <c r="E649" i="4"/>
  <c r="I19" i="3" s="1"/>
  <c r="G638" i="1"/>
  <c r="F649" i="4"/>
  <c r="H19" i="3"/>
  <c r="C643" i="1"/>
  <c r="H334" i="9"/>
  <c r="G334" i="9"/>
  <c r="E334" i="9" s="1"/>
  <c r="E650" i="4"/>
  <c r="D640" i="1"/>
  <c r="H640" i="1" s="1"/>
  <c r="G297" i="9"/>
  <c r="E297" i="9" s="1"/>
  <c r="B297" i="9" s="1"/>
  <c r="H20" i="3"/>
  <c r="C644" i="1"/>
  <c r="H639" i="1"/>
  <c r="G639" i="1"/>
  <c r="D643" i="1" l="1"/>
  <c r="H643" i="1" s="1"/>
  <c r="H7" i="3"/>
  <c r="B334" i="9"/>
  <c r="E298" i="9"/>
  <c r="I8" i="3" s="1"/>
  <c r="I20" i="3"/>
  <c r="D644" i="1"/>
  <c r="G644" i="1" s="1"/>
  <c r="F650" i="4"/>
  <c r="G640" i="1"/>
  <c r="G643" i="1" l="1"/>
  <c r="H644" i="1"/>
  <c r="J3" i="9"/>
  <c r="G295" i="9" l="1"/>
  <c r="L293" i="9"/>
  <c r="F293" i="9" s="1"/>
  <c r="H295" i="9"/>
  <c r="H18" i="9"/>
  <c r="G18" i="9"/>
  <c r="G17" i="9"/>
  <c r="J9" i="9"/>
  <c r="I6" i="9"/>
  <c r="K13" i="9"/>
  <c r="K8" i="9"/>
  <c r="K9" i="9"/>
  <c r="M15" i="9"/>
  <c r="H16" i="9"/>
  <c r="I17" i="9"/>
  <c r="J10" i="9"/>
  <c r="J5" i="9"/>
  <c r="J11" i="9"/>
  <c r="J6" i="9"/>
  <c r="I7" i="9"/>
  <c r="I8" i="9"/>
  <c r="I12" i="9"/>
  <c r="H22" i="9"/>
  <c r="G16" i="9"/>
  <c r="K5" i="9"/>
  <c r="K12" i="9"/>
  <c r="I13" i="9"/>
  <c r="J7" i="9"/>
  <c r="H17" i="9"/>
  <c r="L16" i="9"/>
  <c r="L15" i="9"/>
  <c r="G21" i="9"/>
  <c r="K11" i="9"/>
  <c r="J12" i="9"/>
  <c r="H21" i="9"/>
  <c r="M16" i="9"/>
  <c r="K6" i="9"/>
  <c r="K10" i="9"/>
  <c r="G22" i="9"/>
  <c r="J13" i="9"/>
  <c r="J8" i="9"/>
  <c r="I9" i="9"/>
  <c r="I5" i="9"/>
  <c r="I11" i="9"/>
  <c r="K7" i="9"/>
  <c r="G15" i="9"/>
  <c r="J17" i="9"/>
  <c r="H15" i="9"/>
  <c r="E22" i="9" l="1"/>
  <c r="B22" i="9" s="1"/>
  <c r="E16" i="9"/>
  <c r="F15" i="9"/>
  <c r="E18" i="9"/>
  <c r="B18" i="9" s="1"/>
  <c r="E6" i="9"/>
  <c r="B6" i="9" s="1"/>
  <c r="F16" i="9"/>
  <c r="E295" i="9"/>
  <c r="B295" i="9" s="1"/>
  <c r="E21" i="9"/>
  <c r="B21" i="9" s="1"/>
  <c r="E10" i="9"/>
  <c r="B10" i="9" s="1"/>
  <c r="E12" i="9"/>
  <c r="B12" i="9" s="1"/>
  <c r="E17" i="9"/>
  <c r="B17" i="9" s="1"/>
  <c r="E8" i="9"/>
  <c r="B8" i="9" s="1"/>
  <c r="E15" i="9"/>
  <c r="E11" i="9"/>
  <c r="B11" i="9" s="1"/>
  <c r="E7" i="9"/>
  <c r="B7" i="9" s="1"/>
  <c r="E5" i="9"/>
  <c r="E13" i="9"/>
  <c r="B13" i="9" s="1"/>
  <c r="B293" i="9"/>
  <c r="F23" i="9"/>
  <c r="E9" i="9"/>
  <c r="B9" i="9" s="1"/>
  <c r="E23" i="9" l="1"/>
  <c r="I7" i="3" s="1"/>
  <c r="F14" i="9"/>
  <c r="F3" i="9" s="1"/>
  <c r="B16" i="9"/>
  <c r="B5" i="9"/>
  <c r="E4" i="9"/>
  <c r="E14" i="9"/>
  <c r="I13" i="3" s="1"/>
  <c r="B15" i="9"/>
  <c r="E3" i="9" l="1"/>
</calcChain>
</file>

<file path=xl/sharedStrings.xml><?xml version="1.0" encoding="utf-8"?>
<sst xmlns="http://schemas.openxmlformats.org/spreadsheetml/2006/main" count="4733" uniqueCount="3656">
  <si>
    <t>Obveznik:</t>
  </si>
  <si>
    <t>47300 - ZAVOD ZA HITNU MEDICINU DUBROVAČKO - NERETVANSKE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</si>
  <si>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</si>
  <si>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</si>
  <si>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</si>
  <si>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</si>
  <si>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</si>
  <si>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</si>
  <si>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</si>
  <si>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</si>
  <si>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</si>
  <si>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</si>
  <si>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</si>
  <si>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</si>
  <si>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</si>
  <si>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</si>
  <si>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</si>
  <si>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</si>
  <si>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</si>
  <si>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</si>
  <si>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</si>
  <si>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</si>
  <si>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</si>
  <si>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</si>
  <si>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</si>
  <si>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</si>
  <si>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</si>
  <si>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</si>
  <si>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</si>
  <si>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</si>
  <si>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</si>
  <si>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</si>
  <si>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</si>
  <si>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</si>
  <si>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</si>
  <si>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</si>
  <si>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</si>
  <si>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</si>
  <si>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</si>
  <si>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</si>
  <si>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</si>
  <si>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</si>
  <si>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</si>
  <si>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</si>
  <si>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</si>
  <si>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</si>
  <si>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</si>
  <si>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</si>
  <si>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</si>
  <si>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</si>
  <si>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</si>
  <si>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</si>
  <si>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</si>
  <si>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</si>
  <si>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</si>
  <si>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</si>
  <si>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</si>
  <si>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</si>
  <si>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</si>
  <si>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</si>
  <si>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</si>
  <si>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</si>
  <si>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</si>
  <si>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</si>
  <si>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</si>
  <si>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</si>
  <si>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</si>
  <si>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</si>
  <si>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</si>
  <si>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</si>
  <si>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</si>
  <si>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</si>
  <si>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</si>
  <si>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</si>
  <si>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</si>
  <si>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</si>
  <si>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</si>
  <si>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</si>
  <si>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</si>
  <si>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</si>
  <si>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</si>
  <si>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</si>
  <si>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</si>
  <si>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</si>
  <si>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</si>
  <si>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</si>
  <si>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</si>
  <si>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</si>
  <si>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</si>
  <si>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</si>
  <si>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</si>
  <si>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</si>
  <si>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</si>
  <si>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</si>
  <si>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</si>
  <si>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</si>
  <si>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</si>
  <si>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</si>
  <si>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</si>
  <si>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</si>
  <si>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</si>
  <si>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</si>
  <si>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</si>
  <si>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</si>
  <si>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</si>
  <si>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</si>
  <si>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</si>
  <si>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</si>
  <si>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</si>
  <si>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</si>
  <si>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</si>
  <si>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</si>
  <si>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</si>
  <si>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</si>
  <si>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</si>
  <si>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</si>
  <si>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</si>
  <si>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</si>
  <si>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</si>
  <si>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</si>
  <si>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</si>
  <si>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</si>
  <si>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</si>
  <si>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</si>
  <si>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</si>
  <si>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</si>
  <si>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</si>
  <si>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</si>
  <si>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</si>
  <si>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</si>
  <si>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</si>
  <si>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</si>
  <si>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</si>
  <si>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</si>
  <si>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</si>
  <si>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</si>
  <si>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</si>
  <si>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</si>
  <si>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</si>
  <si>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</si>
  <si>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</si>
  <si>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</si>
  <si>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</si>
  <si>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</si>
  <si>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</si>
  <si>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</si>
  <si>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</si>
  <si>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</si>
  <si>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</si>
  <si>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</si>
  <si>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</si>
  <si>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</si>
  <si>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</si>
  <si>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</si>
  <si>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</si>
  <si>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</si>
  <si>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</si>
  <si>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</si>
  <si>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</si>
  <si>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</si>
  <si>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</si>
  <si>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</si>
  <si>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</si>
  <si>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</si>
  <si>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</si>
  <si>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</si>
  <si>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</si>
  <si>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</si>
  <si>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</si>
  <si>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</si>
  <si>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</si>
  <si>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</si>
  <si>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</si>
  <si>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</si>
  <si>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</si>
  <si>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</si>
  <si>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</si>
  <si>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</si>
  <si>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</si>
  <si>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</si>
  <si>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</si>
  <si>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</si>
  <si>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</si>
  <si>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</si>
  <si>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</si>
  <si>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</si>
  <si>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</si>
  <si>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</si>
  <si>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</si>
  <si>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</si>
  <si>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</si>
  <si>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</si>
  <si>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</si>
  <si>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</si>
  <si>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</si>
  <si>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</si>
  <si>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</si>
  <si>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</si>
  <si>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</si>
  <si>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</si>
  <si>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</si>
  <si>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</si>
  <si>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</si>
  <si>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</si>
  <si>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</si>
  <si>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</si>
  <si>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</si>
  <si>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</si>
  <si>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</si>
  <si>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</si>
  <si>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</si>
  <si>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</si>
  <si>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</si>
  <si>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</si>
  <si>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</si>
  <si>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</si>
  <si>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</si>
  <si>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</si>
  <si>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</si>
  <si>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</si>
  <si>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</si>
  <si>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</si>
  <si>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</si>
  <si>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</si>
  <si>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</si>
  <si>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</si>
  <si>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</si>
  <si>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</si>
  <si>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</si>
  <si>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</si>
  <si>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</si>
  <si>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</si>
  <si>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</si>
  <si>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</si>
  <si>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</si>
  <si>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</si>
  <si>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</si>
  <si>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</si>
  <si>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</si>
  <si>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</si>
  <si>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</si>
  <si>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</si>
  <si>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</si>
  <si>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</si>
  <si>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</si>
  <si>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</si>
  <si>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</si>
  <si>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</si>
  <si>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</si>
  <si>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</si>
  <si>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</si>
  <si>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</si>
  <si>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</si>
  <si>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</si>
  <si>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</si>
  <si>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</si>
  <si>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</si>
  <si>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</si>
  <si>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</si>
  <si>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</si>
  <si>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</si>
  <si>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</si>
  <si>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</si>
  <si>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</si>
  <si>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</si>
  <si>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</si>
  <si>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</si>
  <si>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</si>
  <si>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</si>
  <si>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</si>
  <si>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</si>
  <si>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</si>
  <si>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</si>
  <si>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</si>
  <si>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</si>
  <si>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</si>
  <si>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</si>
  <si>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</si>
  <si>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</si>
  <si>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</si>
  <si>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</si>
  <si>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</si>
  <si>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</si>
  <si>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</si>
  <si>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</si>
  <si>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</si>
  <si>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</si>
  <si>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</si>
  <si>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</si>
  <si>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</si>
  <si>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</si>
  <si>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</si>
  <si>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</si>
  <si>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</si>
  <si>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</si>
  <si>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</si>
  <si>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</si>
  <si>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</si>
  <si>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</si>
  <si>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</si>
  <si>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</si>
  <si>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</si>
  <si>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</si>
  <si>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</si>
  <si>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</si>
  <si>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</si>
  <si>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</si>
  <si>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</si>
  <si>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</si>
  <si>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</si>
  <si>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</si>
  <si>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</si>
  <si>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</si>
  <si>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</si>
  <si>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</si>
  <si>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</si>
  <si>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</si>
  <si>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</si>
  <si>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</si>
  <si>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</si>
  <si>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</si>
  <si>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</si>
  <si>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</si>
  <si>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</si>
  <si>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</si>
  <si>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</si>
  <si>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</si>
  <si>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</si>
  <si>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</si>
  <si>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</si>
  <si>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</si>
  <si>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</si>
  <si>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</si>
  <si>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</si>
  <si>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</si>
  <si>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</si>
  <si>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</si>
  <si>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</si>
  <si>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</si>
  <si>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</si>
  <si>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</si>
  <si>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</si>
  <si>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</si>
  <si>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</si>
  <si>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</si>
  <si>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</si>
  <si>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</si>
  <si>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</si>
  <si>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</si>
  <si>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</si>
  <si>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</si>
  <si>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</si>
  <si>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</si>
  <si>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</si>
  <si>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</si>
  <si>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</si>
  <si>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</si>
  <si>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</si>
  <si>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</si>
  <si>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</si>
  <si>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</si>
  <si>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</si>
  <si>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</si>
  <si>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</si>
  <si>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</si>
  <si>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</si>
  <si>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</si>
  <si>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</si>
  <si>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</si>
  <si>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</si>
  <si>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</si>
  <si>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</si>
  <si>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</si>
  <si>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</si>
  <si>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</si>
  <si>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</si>
  <si>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</si>
  <si>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</si>
  <si>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</si>
  <si>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</si>
  <si>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</si>
  <si>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</si>
  <si>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</si>
  <si>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</si>
  <si>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</si>
  <si>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</si>
  <si>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</si>
  <si>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</si>
  <si>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</si>
  <si>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</si>
  <si>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</si>
  <si>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</si>
  <si>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</si>
  <si>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</si>
  <si>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</si>
  <si>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</si>
  <si>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</si>
  <si>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</si>
  <si>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</si>
  <si>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</si>
  <si>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</si>
  <si>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</si>
  <si>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</si>
  <si>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</si>
  <si>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</si>
  <si>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</si>
  <si>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</si>
  <si>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</si>
  <si>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</si>
  <si>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</si>
  <si>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</si>
  <si>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</si>
  <si>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</si>
  <si>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</si>
  <si>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</si>
  <si>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</si>
  <si>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</si>
  <si>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</si>
  <si>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</si>
  <si>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</si>
  <si>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</si>
  <si>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</si>
  <si>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</si>
  <si>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</si>
  <si>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</si>
  <si>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</si>
  <si>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</si>
  <si>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</si>
  <si>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</si>
  <si>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</si>
  <si>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</si>
  <si>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</si>
  <si>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</si>
  <si>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</si>
  <si>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</si>
  <si>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</si>
  <si>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</si>
  <si>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</si>
  <si>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</si>
  <si>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</si>
  <si>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</si>
  <si>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</si>
  <si>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</si>
  <si>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</si>
  <si>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</si>
  <si>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</si>
  <si>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</si>
  <si>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</si>
  <si>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</si>
  <si>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</si>
  <si>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</si>
  <si>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</si>
  <si>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</si>
  <si>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</si>
  <si>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</si>
  <si>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</si>
  <si>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</si>
  <si>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</si>
  <si>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</si>
  <si>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</si>
  <si>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</si>
  <si>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</si>
  <si>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</si>
  <si>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</si>
  <si>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</si>
  <si>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</si>
  <si>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</si>
  <si>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</si>
  <si>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</si>
  <si>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</si>
  <si>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</si>
  <si>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</si>
  <si>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</si>
  <si>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</si>
  <si>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</si>
  <si>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</si>
  <si>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</si>
  <si>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</si>
  <si>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</si>
  <si>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</si>
  <si>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</si>
  <si>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</si>
  <si>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</si>
  <si>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</si>
  <si>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</si>
  <si>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</si>
  <si>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</si>
  <si>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</si>
  <si>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</si>
  <si>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</si>
  <si>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</si>
  <si>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</si>
  <si>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</si>
  <si>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</si>
  <si>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</si>
  <si>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</si>
  <si>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</si>
  <si>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</si>
  <si>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</si>
  <si>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</si>
  <si>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</si>
  <si>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</si>
  <si>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</si>
  <si>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</si>
  <si>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</si>
  <si>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</si>
  <si>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</si>
  <si>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</si>
  <si>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</si>
  <si>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</si>
  <si>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</si>
  <si>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</si>
  <si>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</si>
  <si>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</si>
  <si>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</si>
  <si>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</si>
  <si>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</si>
  <si>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</si>
  <si>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</si>
  <si>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</si>
  <si>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</si>
  <si>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</si>
  <si>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</si>
  <si>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</si>
  <si>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</si>
  <si>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</si>
  <si>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</si>
  <si>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</si>
  <si>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</si>
  <si>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</si>
  <si>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</si>
  <si>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</si>
  <si>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</si>
  <si>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</si>
  <si>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</si>
  <si>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</si>
  <si>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</si>
  <si>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</si>
  <si>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</si>
  <si>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</si>
  <si>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</si>
  <si>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</si>
  <si>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</si>
  <si>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</si>
  <si>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</si>
  <si>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</si>
  <si>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</si>
  <si>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</si>
  <si>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</si>
  <si>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</si>
  <si>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</si>
  <si>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</si>
  <si>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</si>
  <si>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</si>
  <si>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</si>
  <si>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</si>
  <si>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</si>
  <si>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</si>
  <si>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</si>
  <si>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</si>
  <si>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</si>
  <si>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</si>
  <si>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</si>
  <si>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</si>
  <si>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</si>
  <si>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</si>
  <si>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</si>
  <si>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</si>
  <si>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</si>
  <si>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</si>
  <si>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</si>
  <si>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</si>
  <si>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</si>
  <si>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</si>
  <si>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</si>
  <si>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</si>
  <si>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</si>
  <si>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</si>
  <si>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</si>
  <si>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</si>
  <si>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</si>
  <si>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</si>
  <si>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</si>
  <si>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</si>
  <si>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</si>
  <si>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</si>
  <si>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</si>
  <si>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</si>
  <si>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</si>
  <si>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</si>
  <si>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</si>
  <si>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</si>
  <si>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</si>
  <si>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</si>
  <si>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</si>
  <si>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</si>
  <si>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</si>
  <si>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</si>
  <si>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</si>
  <si>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</si>
  <si>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</si>
  <si>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</si>
  <si>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</si>
  <si>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</si>
  <si>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</si>
  <si>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</si>
  <si>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</si>
  <si>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</si>
  <si>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</si>
  <si>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</si>
  <si>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</si>
  <si>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</si>
  <si>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</si>
  <si>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</si>
  <si>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</si>
  <si>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</si>
  <si>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</si>
  <si>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</si>
  <si>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</si>
  <si>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</si>
  <si>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</si>
  <si>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</si>
  <si>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</si>
  <si>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</si>
  <si>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</si>
  <si>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</si>
  <si>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</si>
  <si>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</si>
  <si>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</si>
  <si>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</si>
  <si>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</si>
  <si>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</si>
  <si>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</si>
  <si>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</si>
  <si>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</si>
  <si>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</si>
  <si>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</si>
  <si>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</si>
  <si>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</si>
  <si>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</si>
  <si>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</si>
  <si>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</si>
  <si>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</si>
  <si>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</si>
  <si>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</si>
  <si>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</si>
  <si>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</si>
  <si>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</si>
  <si>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</si>
  <si>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</si>
  <si>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</si>
  <si>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</si>
  <si>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</si>
  <si>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</si>
  <si>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</si>
  <si>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</si>
  <si>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</si>
  <si>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</si>
  <si>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</si>
  <si>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</si>
  <si>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</si>
  <si>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</si>
  <si>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</si>
  <si>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</si>
  <si>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</si>
  <si>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</si>
  <si>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</si>
  <si>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</si>
  <si>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</si>
  <si>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</si>
  <si>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</si>
  <si>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</si>
  <si>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</si>
  <si>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</si>
  <si>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</si>
  <si>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</si>
  <si>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</si>
  <si>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</si>
  <si>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</si>
  <si>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</si>
  <si>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</si>
  <si>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</si>
  <si>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</si>
  <si>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</si>
  <si>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</si>
  <si>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</si>
  <si>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</si>
  <si>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</si>
  <si>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</si>
  <si>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</si>
  <si>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</si>
  <si>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</si>
  <si>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</si>
  <si>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</si>
  <si>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</si>
  <si>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</si>
  <si>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</si>
  <si>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</si>
  <si>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</si>
  <si>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</si>
  <si>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</si>
  <si>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</si>
  <si>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</si>
  <si>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</si>
  <si>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</si>
  <si>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</si>
  <si>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</si>
  <si>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</si>
  <si>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</si>
  <si>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</si>
  <si>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</si>
  <si>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</si>
  <si>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</si>
  <si>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</si>
  <si>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</si>
  <si>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</si>
  <si>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</si>
  <si>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</si>
  <si>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</si>
  <si>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</si>
  <si>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</si>
  <si>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</si>
  <si>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</si>
  <si>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</si>
  <si>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</si>
  <si>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</si>
  <si>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</si>
  <si>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</si>
  <si>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</si>
  <si>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</si>
  <si>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</si>
  <si>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</si>
  <si>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</si>
  <si>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</si>
  <si>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</si>
  <si>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</si>
  <si>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</si>
  <si>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</si>
  <si>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</si>
  <si>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</si>
  <si>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</si>
  <si>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</si>
  <si>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</si>
  <si>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</si>
  <si>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</si>
  <si>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</si>
  <si>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</si>
  <si>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</si>
  <si>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</si>
  <si>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</si>
  <si>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</si>
  <si>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</si>
  <si>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</si>
  <si>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</si>
  <si>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</si>
  <si>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</si>
  <si>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</si>
  <si>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</si>
  <si>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</si>
  <si>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</si>
  <si>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</si>
  <si>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</si>
  <si>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</si>
  <si>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</si>
  <si>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</si>
  <si>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</si>
  <si>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</si>
  <si>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</si>
  <si>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</si>
  <si>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</si>
  <si>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</si>
  <si>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</si>
  <si>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</si>
  <si>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</si>
  <si>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</si>
  <si>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</si>
  <si>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</si>
  <si>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</si>
  <si>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</si>
  <si>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</si>
  <si>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</si>
  <si>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</si>
  <si>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</si>
  <si>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</si>
  <si>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</si>
  <si>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</si>
  <si>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</si>
  <si>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</si>
  <si>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</si>
  <si>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</si>
  <si>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</si>
  <si>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</si>
  <si>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</si>
  <si>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</si>
  <si>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</si>
  <si>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</si>
  <si>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</si>
  <si>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</si>
  <si>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</si>
  <si>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</si>
  <si>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</si>
  <si>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</si>
  <si>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</si>
  <si>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</si>
  <si>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</si>
  <si>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</si>
  <si>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</si>
  <si>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</si>
  <si>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</si>
  <si>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</si>
  <si>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</si>
  <si>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</si>
  <si>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</si>
  <si>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</si>
  <si>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</si>
  <si>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</si>
  <si>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</si>
  <si>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</si>
  <si>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</si>
  <si>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</si>
  <si>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</si>
  <si>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</si>
  <si>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</si>
  <si>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</si>
  <si>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</si>
  <si>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</si>
  <si>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</si>
  <si>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</si>
  <si>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</si>
  <si>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</si>
  <si>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</si>
  <si>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</si>
  <si>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</si>
  <si>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</si>
  <si>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</si>
  <si>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</si>
  <si>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</si>
  <si>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</si>
  <si>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</si>
  <si>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</si>
  <si>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</si>
  <si>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</si>
  <si>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</si>
  <si>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</si>
  <si>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</si>
  <si>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</si>
  <si>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</si>
  <si>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</si>
  <si>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</si>
  <si>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</si>
  <si>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</si>
  <si>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</si>
  <si>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</si>
  <si>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</si>
  <si>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</si>
  <si>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</si>
  <si>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</si>
  <si>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</si>
  <si>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</si>
  <si>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</si>
  <si>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</si>
  <si>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</si>
  <si>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</si>
  <si>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</si>
  <si>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</si>
  <si>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</si>
  <si>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</si>
  <si>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</si>
  <si>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</si>
  <si>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</si>
  <si>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</si>
  <si>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</si>
  <si>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</si>
  <si>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</si>
  <si>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</si>
  <si>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</si>
  <si>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</si>
  <si>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</si>
  <si>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</si>
  <si>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</si>
  <si>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</si>
  <si>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</si>
  <si>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</si>
  <si>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</si>
  <si>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</si>
  <si>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</si>
  <si>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</si>
  <si>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</si>
  <si>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</si>
  <si>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</si>
  <si>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</si>
  <si>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</si>
  <si>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</si>
  <si>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</si>
  <si>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</si>
  <si>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</si>
  <si>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</si>
  <si>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</si>
  <si>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</si>
  <si>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</si>
  <si>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</si>
  <si>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</si>
  <si>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</si>
  <si>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</si>
  <si>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</si>
  <si>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</si>
  <si>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</si>
  <si>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</si>
  <si>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</si>
  <si>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</si>
  <si>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</si>
  <si>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</si>
  <si>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</si>
  <si>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</si>
  <si>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</si>
  <si>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</si>
  <si>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</si>
  <si>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</si>
  <si>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</si>
  <si>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</si>
  <si>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</si>
  <si>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</si>
  <si>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</si>
  <si>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</si>
  <si>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</si>
  <si>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</si>
  <si>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</si>
  <si>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</si>
  <si>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</si>
  <si>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</si>
  <si>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</si>
  <si>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</si>
  <si>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</si>
  <si>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</si>
  <si>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</si>
  <si>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</si>
  <si>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</si>
  <si>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</si>
  <si>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</si>
  <si>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</si>
  <si>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</si>
  <si>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</si>
  <si>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</si>
  <si>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</si>
  <si>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</si>
  <si>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</si>
  <si>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</si>
  <si>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</si>
  <si>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</si>
  <si>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</si>
  <si>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</si>
  <si>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</si>
  <si>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</si>
  <si>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</si>
  <si>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</si>
  <si>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</si>
  <si>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</si>
  <si>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</si>
  <si>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</si>
  <si>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</si>
  <si>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</si>
  <si>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</si>
  <si>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</si>
  <si>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</si>
  <si>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</si>
  <si>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</si>
  <si>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</si>
  <si>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</si>
  <si>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</si>
  <si>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</si>
  <si>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</si>
  <si>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</si>
  <si>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</si>
  <si>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</si>
  <si>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</si>
  <si>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</si>
  <si>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</si>
  <si>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</si>
  <si>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</si>
  <si>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</si>
  <si>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</si>
  <si>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</si>
  <si>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</si>
  <si>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</si>
  <si>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</si>
  <si>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</si>
  <si>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</si>
  <si>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</si>
  <si>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</si>
  <si>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</si>
  <si>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</si>
  <si>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</si>
  <si>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</si>
  <si>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</si>
  <si>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</si>
  <si>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</si>
  <si>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</si>
  <si>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</si>
  <si>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</si>
  <si>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</si>
  <si>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</si>
  <si>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</si>
  <si>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</si>
  <si>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</si>
  <si>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</si>
  <si>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</si>
  <si>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</si>
  <si>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</si>
  <si>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</si>
  <si>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</si>
  <si>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</si>
  <si>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</si>
  <si>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</si>
  <si>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</si>
  <si>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</si>
  <si>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</si>
  <si>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</si>
  <si>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</si>
  <si>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</si>
  <si>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</si>
  <si>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</si>
  <si>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</si>
  <si>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</si>
  <si>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</si>
  <si>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</si>
  <si>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</si>
  <si>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</si>
  <si>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</si>
  <si>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</si>
  <si>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</si>
  <si>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</si>
  <si>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</si>
  <si>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</si>
  <si>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</si>
  <si>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</si>
  <si>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</si>
  <si>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</si>
  <si>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</si>
  <si>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</si>
  <si>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</si>
  <si>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</si>
  <si>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</si>
  <si>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</si>
  <si>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</si>
  <si>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</si>
  <si>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</si>
  <si>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</si>
  <si>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</si>
  <si>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</si>
  <si>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</si>
  <si>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</si>
  <si>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</si>
  <si>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</si>
  <si>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</si>
  <si>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</si>
  <si>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</si>
  <si>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</si>
  <si>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</si>
  <si>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</si>
  <si>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</si>
  <si>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</si>
  <si>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</si>
  <si>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</si>
  <si>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</si>
  <si>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</si>
  <si>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</si>
  <si>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</si>
  <si>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</si>
  <si>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</si>
  <si>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</si>
  <si>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</si>
  <si>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</si>
  <si>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</si>
  <si>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</si>
  <si>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</si>
  <si>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</si>
  <si>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</si>
  <si>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</si>
  <si>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</si>
  <si>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</si>
  <si>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</si>
  <si>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</si>
  <si>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</si>
  <si>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</si>
  <si>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</si>
  <si>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</si>
  <si>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</si>
  <si>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</si>
  <si>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</si>
  <si>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</si>
  <si>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</si>
  <si>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</si>
  <si>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</si>
  <si>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</si>
  <si>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</si>
  <si>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</si>
  <si>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</si>
  <si>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</si>
  <si>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</si>
  <si>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</si>
  <si>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</si>
  <si>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</si>
  <si>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</si>
  <si>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</si>
  <si>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</si>
  <si>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</si>
  <si>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</si>
  <si>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</si>
  <si>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</si>
  <si>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</si>
  <si>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</si>
  <si>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</si>
  <si>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</si>
  <si>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</si>
  <si>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</si>
  <si>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</si>
  <si>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</si>
  <si>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</si>
  <si>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</si>
  <si>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</si>
  <si>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</si>
  <si>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</si>
  <si>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</si>
  <si>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</si>
  <si>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</si>
  <si>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</si>
  <si>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</si>
  <si>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</si>
  <si>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</si>
  <si>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</si>
  <si>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</si>
  <si>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</si>
  <si>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</si>
  <si>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</si>
  <si>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</si>
  <si>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</si>
  <si>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</si>
  <si>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</si>
  <si>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</si>
  <si>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</si>
  <si>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</si>
  <si>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</si>
  <si>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</si>
  <si>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</si>
  <si>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</si>
  <si>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</si>
  <si>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</si>
  <si>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</si>
  <si>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</si>
  <si>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</si>
  <si>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</si>
  <si>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</si>
  <si>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</si>
  <si>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</si>
  <si>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</si>
  <si>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</si>
  <si>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</si>
  <si>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</si>
  <si>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</si>
  <si>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</si>
  <si>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</si>
  <si>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</si>
  <si>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</si>
  <si>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</si>
  <si>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</si>
  <si>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</si>
  <si>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</si>
  <si>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</si>
  <si>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</si>
  <si>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</si>
  <si>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</si>
  <si>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</si>
  <si>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</si>
  <si>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</si>
  <si>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</si>
  <si>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</si>
  <si>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</si>
  <si>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</si>
  <si>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</si>
  <si>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</si>
  <si>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</si>
  <si>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</si>
  <si>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</si>
  <si>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</si>
  <si>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</si>
  <si>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</si>
  <si>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</si>
  <si>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</si>
  <si>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</si>
  <si>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</si>
  <si>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</si>
  <si>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</si>
  <si>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</si>
  <si>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</si>
  <si>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</si>
  <si>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</si>
  <si>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</si>
  <si>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</si>
  <si>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</si>
  <si>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</si>
  <si>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</si>
  <si>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</si>
  <si>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</si>
  <si>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</si>
  <si>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</si>
  <si>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</si>
  <si>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</si>
  <si>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</si>
  <si>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</si>
  <si>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</si>
  <si>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</si>
  <si>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</si>
  <si>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</si>
  <si>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</si>
  <si>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</si>
  <si>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</si>
  <si>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</si>
  <si>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</si>
  <si>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</si>
  <si>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</si>
  <si>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</si>
  <si>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</si>
  <si>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</si>
  <si>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</si>
  <si>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</si>
  <si>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</si>
  <si>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</si>
  <si>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</si>
  <si>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</si>
  <si>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</si>
  <si>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</si>
  <si>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</si>
  <si>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</si>
  <si>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</si>
  <si>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</si>
  <si>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</si>
  <si>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</si>
  <si>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</si>
  <si>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</si>
  <si>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</si>
  <si>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</si>
  <si>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</si>
  <si>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</si>
  <si>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</si>
  <si>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</si>
  <si>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</si>
  <si>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</si>
  <si>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</si>
  <si>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</si>
  <si>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</si>
  <si>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</si>
  <si>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</si>
  <si>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</si>
  <si>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</si>
  <si>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</si>
  <si>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</si>
  <si>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</si>
  <si>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</si>
  <si>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</si>
  <si>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</si>
  <si>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</si>
  <si>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</si>
  <si>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</si>
  <si>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</si>
  <si>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</si>
  <si>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</si>
  <si>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</si>
  <si>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</si>
  <si>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</si>
  <si>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</si>
  <si>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</si>
  <si>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</si>
  <si>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</si>
  <si>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</si>
  <si>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</si>
  <si>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</si>
  <si>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</si>
  <si>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</si>
  <si>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</si>
  <si>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</si>
  <si>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</si>
  <si>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</si>
  <si>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</si>
  <si>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</si>
  <si>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</si>
  <si>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</si>
  <si>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</si>
  <si>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</si>
  <si>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</si>
  <si>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</si>
  <si>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</si>
  <si>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</si>
  <si>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</si>
  <si>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</si>
  <si>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</si>
  <si>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</si>
  <si>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</si>
  <si>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</si>
  <si>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</si>
  <si>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</si>
  <si>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</si>
  <si>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</si>
  <si>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</si>
  <si>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</si>
  <si>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</si>
  <si>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</si>
  <si>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</si>
  <si>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</si>
  <si>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</si>
  <si>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</si>
  <si>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</si>
  <si>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</si>
  <si>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</si>
  <si>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</si>
  <si>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</si>
  <si>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</si>
  <si>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</si>
  <si>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</si>
  <si>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</si>
  <si>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</si>
  <si>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</si>
  <si>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</si>
  <si>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</si>
  <si>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</si>
  <si>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</si>
  <si>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</si>
  <si>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</si>
  <si>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</si>
  <si>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</si>
  <si>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</si>
  <si>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</si>
  <si>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</si>
  <si>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</si>
  <si>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</si>
  <si>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</si>
  <si>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</si>
  <si>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</si>
  <si>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</si>
  <si>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</si>
  <si>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</si>
  <si>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</si>
  <si>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</si>
  <si>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</si>
  <si>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</si>
  <si>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</si>
  <si>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</si>
  <si>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</si>
  <si>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</si>
  <si>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</si>
  <si>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</si>
  <si>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</si>
  <si>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</si>
  <si>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</si>
  <si>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</si>
  <si>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</si>
  <si>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</si>
  <si>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</si>
  <si>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</si>
  <si>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</si>
  <si>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</si>
  <si>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</si>
  <si>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</si>
  <si>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</si>
  <si>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</si>
  <si>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</si>
  <si>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</si>
  <si>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</si>
  <si>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</si>
  <si>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</si>
  <si>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</si>
  <si>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</si>
  <si>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</si>
  <si>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</si>
  <si>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</si>
  <si>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</si>
  <si>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</si>
  <si>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</si>
  <si>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</si>
  <si>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</si>
  <si>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</si>
  <si>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</si>
  <si>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</si>
  <si>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</si>
  <si>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</si>
  <si>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</si>
  <si>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</si>
  <si>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</si>
  <si>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</si>
  <si>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</si>
  <si>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</si>
  <si>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</si>
  <si>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</si>
  <si>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</si>
  <si>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</si>
  <si>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</si>
  <si>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</si>
  <si>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</si>
  <si>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</si>
  <si>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</si>
  <si>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</si>
  <si>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</si>
  <si>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</si>
  <si>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</si>
  <si>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</si>
  <si>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</si>
  <si>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</si>
  <si>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</si>
  <si>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</si>
  <si>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</si>
  <si>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</si>
  <si>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</si>
  <si>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</si>
  <si>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</si>
  <si>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</si>
  <si>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</si>
  <si>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</si>
  <si>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</si>
  <si>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</si>
  <si>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</si>
  <si>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</si>
  <si>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</si>
  <si>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</si>
  <si>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</si>
  <si>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</si>
  <si>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</si>
  <si>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</si>
  <si>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</si>
  <si>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</si>
  <si>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</si>
  <si>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</si>
  <si>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</si>
  <si>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</si>
  <si>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</si>
  <si>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</si>
  <si>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</si>
  <si>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</si>
  <si>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</si>
  <si>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</si>
  <si>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</si>
  <si>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</si>
  <si>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</si>
  <si>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</si>
  <si>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</si>
  <si>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</si>
  <si>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</si>
  <si>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</si>
  <si>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</si>
  <si>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</si>
  <si>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</si>
  <si>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</si>
  <si>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</si>
  <si>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</si>
  <si>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</si>
  <si>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</si>
  <si>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</si>
  <si>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</si>
  <si>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</si>
  <si>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</si>
  <si>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</si>
  <si>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</si>
  <si>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</si>
  <si>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</si>
  <si>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</si>
  <si>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</si>
  <si>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</si>
  <si>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</si>
  <si>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</si>
  <si>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</si>
  <si>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</si>
  <si>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</si>
  <si>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</si>
  <si>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</si>
  <si>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</si>
  <si>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</si>
  <si>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</si>
  <si>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</si>
  <si>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</si>
  <si>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</si>
  <si>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</si>
  <si>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</si>
  <si>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</si>
  <si>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</si>
  <si>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</si>
  <si>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</si>
  <si>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</si>
  <si>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</si>
  <si>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</si>
  <si>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</si>
  <si>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</si>
  <si>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</si>
  <si>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</si>
  <si>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</si>
  <si>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</si>
  <si>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</si>
  <si>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</si>
  <si>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</si>
  <si>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</si>
  <si>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</si>
  <si>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</si>
  <si>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</si>
  <si>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</si>
  <si>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</si>
  <si>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</si>
  <si>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</si>
  <si>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</si>
  <si>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</si>
  <si>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</si>
  <si>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</si>
  <si>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</si>
  <si>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</si>
  <si>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</si>
  <si>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</si>
  <si>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</si>
  <si>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</si>
  <si>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</si>
  <si>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</si>
  <si>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</si>
  <si>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</si>
  <si>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</si>
  <si>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</si>
  <si>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</si>
  <si>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</si>
  <si>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</si>
  <si>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</si>
  <si>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</si>
  <si>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</si>
  <si>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</si>
  <si>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</si>
  <si>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</si>
  <si>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</si>
  <si>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</si>
  <si>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</si>
  <si>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</si>
  <si>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</si>
  <si>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</si>
  <si>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</si>
  <si>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</si>
  <si>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</si>
  <si>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</si>
  <si>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</si>
  <si>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</si>
  <si>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</si>
  <si>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</si>
  <si>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</si>
  <si>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</si>
  <si>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</si>
  <si>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</si>
  <si>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</si>
  <si>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</si>
  <si>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</si>
  <si>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</si>
  <si>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</si>
  <si>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</si>
  <si>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</si>
  <si>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</si>
  <si>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</si>
  <si>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</si>
  <si>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</si>
  <si>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</si>
  <si>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</si>
  <si>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</si>
  <si>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</si>
  <si>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</si>
  <si>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</si>
  <si>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</si>
  <si>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</si>
  <si>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</si>
  <si>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</si>
  <si>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</si>
  <si>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</si>
  <si>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</si>
  <si>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</si>
  <si>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</si>
  <si>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</si>
  <si>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</si>
  <si>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</si>
  <si>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</si>
  <si>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</si>
  <si>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</si>
  <si>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</si>
  <si>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</si>
  <si>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</si>
  <si>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</si>
  <si>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</si>
  <si>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</si>
  <si>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</si>
  <si>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</si>
  <si>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</si>
  <si>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</si>
  <si>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</si>
  <si>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</si>
  <si>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</si>
  <si>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</si>
  <si>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</si>
  <si>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</si>
  <si>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</si>
  <si>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</si>
  <si>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</si>
  <si>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</si>
  <si>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</si>
  <si>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</si>
  <si>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</si>
  <si>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</si>
  <si>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</si>
  <si>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</si>
  <si>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</si>
  <si>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</si>
  <si>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</si>
  <si>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</si>
  <si>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</si>
  <si>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</si>
  <si>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</si>
  <si>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</si>
  <si>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</si>
  <si>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</si>
  <si>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</si>
  <si>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</si>
  <si>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</si>
  <si>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</si>
  <si>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</si>
  <si>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</si>
  <si>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</si>
  <si>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</si>
  <si>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</si>
  <si>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</si>
  <si>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</si>
  <si>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</si>
  <si>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</si>
  <si>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</si>
  <si>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</si>
  <si>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</si>
  <si>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</si>
  <si>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</si>
  <si>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</si>
  <si>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</si>
  <si>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</si>
  <si>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</si>
  <si>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</si>
  <si>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</si>
  <si>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</si>
  <si>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</si>
  <si>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</si>
  <si>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</si>
  <si>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</si>
  <si>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</si>
  <si>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</si>
  <si>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</si>
  <si>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</si>
  <si>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</si>
  <si>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</si>
  <si>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</si>
  <si>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</si>
  <si>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</si>
  <si>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</si>
  <si>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</si>
  <si>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</si>
  <si>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</si>
  <si>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</si>
  <si>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</si>
  <si>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</si>
  <si>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</si>
  <si>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</si>
  <si>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</si>
  <si>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</si>
  <si>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</si>
  <si>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</si>
  <si>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</si>
  <si>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</si>
  <si>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</si>
  <si>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</si>
  <si>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</si>
  <si>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</si>
  <si>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</si>
  <si>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</si>
  <si>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</si>
  <si>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</si>
  <si>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</si>
  <si>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</si>
  <si>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</si>
  <si>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</si>
  <si>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</si>
  <si>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</si>
  <si>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</si>
  <si>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</si>
  <si>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</si>
  <si>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</si>
  <si>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</si>
  <si>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</si>
  <si>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</si>
  <si>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</si>
  <si>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</si>
  <si>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</si>
  <si>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</si>
  <si>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</si>
  <si>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</si>
  <si>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</si>
  <si>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</si>
  <si>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</si>
  <si>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</si>
  <si>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</si>
  <si>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</si>
  <si>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</si>
  <si>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</si>
  <si>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</si>
  <si>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</si>
  <si>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</si>
  <si>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</si>
  <si>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</si>
  <si>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</si>
  <si>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</si>
  <si>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</si>
  <si>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</si>
  <si>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</si>
  <si>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</si>
  <si>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</si>
  <si>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</si>
  <si>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</si>
  <si>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</si>
  <si>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</si>
  <si>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</si>
  <si>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</si>
  <si>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</si>
  <si>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</si>
  <si>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</si>
  <si>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</si>
  <si>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</si>
  <si>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</si>
  <si>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</si>
  <si>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</si>
  <si>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</si>
  <si>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</si>
  <si>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</si>
  <si>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</si>
  <si>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</si>
  <si>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</si>
  <si>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</si>
  <si>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</si>
  <si>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</si>
  <si>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</si>
  <si>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</si>
  <si>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</si>
  <si>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</si>
  <si>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</si>
  <si>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</si>
  <si>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</si>
  <si>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</si>
  <si>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</si>
  <si>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</si>
  <si>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</si>
  <si>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</si>
  <si>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</si>
  <si>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</si>
  <si>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</si>
  <si>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</si>
  <si>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</si>
  <si>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</si>
  <si>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</si>
  <si>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</si>
  <si>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</si>
  <si>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</si>
  <si>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</si>
  <si>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</si>
  <si>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</si>
  <si>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</si>
  <si>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</si>
  <si>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</si>
  <si>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</si>
  <si>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</si>
  <si>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</si>
  <si>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</si>
  <si>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</si>
  <si>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</si>
  <si>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</si>
  <si>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</si>
  <si>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</si>
  <si>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</si>
  <si>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</si>
  <si>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</si>
  <si>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</si>
  <si>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</si>
  <si>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</si>
  <si>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</si>
  <si>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</si>
  <si>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</si>
  <si>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</si>
  <si>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</si>
  <si>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</si>
  <si>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</si>
  <si>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</si>
  <si>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</si>
  <si>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</si>
  <si>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</si>
  <si>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</si>
  <si>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</si>
  <si>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</si>
  <si>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</si>
  <si>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</si>
  <si>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</si>
  <si>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</si>
  <si>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</si>
  <si>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</si>
  <si>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</si>
  <si>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</si>
  <si>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</si>
  <si>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</si>
  <si>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</si>
  <si>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</si>
  <si>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</si>
  <si>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</si>
  <si>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</si>
  <si>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</si>
  <si>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</si>
  <si>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</si>
  <si>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</si>
  <si>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</si>
  <si>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</si>
  <si>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</si>
  <si>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</si>
  <si>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</si>
  <si>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</si>
  <si>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</si>
  <si>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</si>
  <si>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</si>
  <si>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</si>
  <si>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</si>
  <si>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</si>
  <si>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</si>
  <si>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</si>
  <si>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</si>
  <si>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</si>
  <si>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</si>
  <si>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</si>
  <si>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</si>
  <si>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</si>
  <si>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</si>
  <si>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</si>
  <si>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</si>
  <si>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</si>
  <si>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</si>
  <si>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</si>
  <si>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</si>
  <si>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</si>
  <si>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</si>
  <si>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</si>
  <si>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</si>
  <si>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</si>
  <si>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</si>
  <si>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</si>
  <si>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</si>
  <si>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</si>
  <si>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</si>
  <si>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</si>
  <si>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</si>
  <si>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</si>
  <si>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</si>
  <si>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</si>
  <si>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</si>
  <si>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</si>
  <si>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</si>
  <si>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</si>
  <si>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</si>
  <si>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</si>
  <si>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</si>
  <si>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</si>
  <si>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</si>
  <si>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</si>
  <si>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</si>
  <si>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</si>
  <si>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</si>
  <si>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</si>
  <si>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</si>
  <si>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</si>
  <si>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</si>
  <si>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</si>
  <si>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</si>
  <si>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</si>
  <si>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</si>
  <si>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</si>
  <si>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</si>
  <si>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</si>
  <si>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</si>
  <si>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</si>
  <si>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</si>
  <si>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</si>
  <si>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</si>
  <si>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</si>
  <si>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</si>
  <si>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</si>
  <si>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</si>
  <si>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</si>
  <si>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</si>
  <si>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</si>
  <si>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</si>
  <si>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</si>
  <si>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</si>
  <si>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</si>
  <si>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</si>
  <si>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</si>
  <si>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</si>
  <si>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</si>
  <si>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</si>
  <si>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</si>
  <si>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</si>
  <si>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</si>
  <si>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</si>
  <si>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</si>
  <si>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</si>
  <si>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</si>
  <si>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</si>
  <si>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</si>
  <si>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</si>
  <si>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</si>
  <si>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</si>
  <si>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</si>
  <si>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</si>
  <si>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</si>
  <si>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</si>
  <si>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</si>
  <si>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</si>
  <si>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</si>
  <si>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</si>
  <si>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</si>
  <si>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</si>
  <si>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</si>
  <si>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</si>
  <si>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</si>
  <si>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</si>
  <si>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</si>
  <si>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</si>
  <si>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</si>
  <si>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</si>
  <si>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</si>
  <si>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</si>
  <si>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</si>
  <si>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</si>
  <si>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</si>
  <si>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</si>
  <si>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</si>
  <si>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</si>
  <si>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</si>
  <si>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</si>
  <si>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</si>
  <si>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</si>
  <si>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</si>
  <si>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</si>
  <si>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</si>
  <si>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</si>
  <si>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</si>
  <si>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</si>
  <si>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</si>
  <si>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</si>
  <si>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</si>
  <si>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</si>
  <si>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</si>
  <si>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</si>
  <si>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</si>
  <si>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</si>
  <si>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</si>
  <si>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</si>
  <si>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</si>
  <si>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</si>
  <si>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</si>
  <si>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</si>
  <si>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</si>
  <si>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</si>
  <si>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</si>
  <si>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</si>
  <si>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</si>
  <si>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</si>
  <si>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</si>
  <si>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</si>
  <si>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</si>
  <si>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</si>
  <si>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</si>
  <si>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</si>
  <si>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</si>
  <si>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</si>
  <si>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</si>
  <si>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DUBROVAČKO - NERETVANSKE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</si>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</sst>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12042309.190000001</v>
      </c>
      <c r="D2" s="7">
        <f>'PR-RAS'!E6</f>
        <v>15342064.1</v>
      </c>
      <c r="E2" s="7">
        <v>0</v>
      </c>
      <c r="F2" s="7">
        <v>0</v>
      </c>
      <c r="G2" s="8">
        <f t="shared" ref="G2:G274" si="0">(B2/1000)*(C2*1+D2*2)</f>
        <v>42726.437389999999</v>
      </c>
      <c r="H2" s="8">
        <f t="shared" ref="H2:H274" si="1">ABS(C2-ROUND(C2,0))+ABS(D2-ROUND(D2,0))</f>
        <v>0.29000000096857548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539773.09000000008</v>
      </c>
      <c r="D45" s="2">
        <f>'PR-RAS'!E49</f>
        <v>81891.010000000009</v>
      </c>
      <c r="E45" s="2">
        <v>0</v>
      </c>
      <c r="F45" s="2">
        <v>0</v>
      </c>
      <c r="G45" s="3">
        <f t="shared" si="0"/>
        <v>30956.424840000003</v>
      </c>
      <c r="H45" s="3">
        <f t="shared" si="1"/>
        <v>0.10000000009313226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248767.3</v>
      </c>
      <c r="D57" s="2">
        <f>'PR-RAS'!E61</f>
        <v>0</v>
      </c>
      <c r="E57" s="2">
        <v>0</v>
      </c>
      <c r="F57" s="2">
        <v>0</v>
      </c>
      <c r="G57" s="3">
        <f t="shared" si="0"/>
        <v>13930.968799999999</v>
      </c>
      <c r="H57" s="3">
        <f t="shared" si="1"/>
        <v>0.29999999998835847</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248767.3</v>
      </c>
      <c r="D58" s="2">
        <f>'PR-RAS'!E62</f>
        <v>0</v>
      </c>
      <c r="E58" s="2">
        <v>0</v>
      </c>
      <c r="F58" s="2">
        <v>0</v>
      </c>
      <c r="G58" s="3">
        <f t="shared" si="0"/>
        <v>14179.7361</v>
      </c>
      <c r="H58" s="3">
        <f t="shared" si="1"/>
        <v>0.29999999998835847</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291005.79000000004</v>
      </c>
      <c r="D64" s="2">
        <f>'PR-RAS'!E68</f>
        <v>81891.010000000009</v>
      </c>
      <c r="E64" s="2">
        <v>0</v>
      </c>
      <c r="F64" s="2">
        <v>0</v>
      </c>
      <c r="G64" s="3">
        <f t="shared" si="0"/>
        <v>28651.632030000004</v>
      </c>
      <c r="H64" s="3">
        <f t="shared" si="1"/>
        <v>0.21999999997206032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257130.79</v>
      </c>
      <c r="D65" s="2">
        <f>'PR-RAS'!E69</f>
        <v>50654.55</v>
      </c>
      <c r="E65" s="2">
        <v>0</v>
      </c>
      <c r="F65" s="2">
        <v>0</v>
      </c>
      <c r="G65" s="3">
        <f t="shared" si="0"/>
        <v>22940.152960000003</v>
      </c>
      <c r="H65" s="3">
        <f t="shared" si="1"/>
        <v>0.65999999998894054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33875</v>
      </c>
      <c r="D66" s="2">
        <f>'PR-RAS'!E70</f>
        <v>31236.46</v>
      </c>
      <c r="E66" s="2">
        <v>0</v>
      </c>
      <c r="F66" s="2">
        <v>0</v>
      </c>
      <c r="G66" s="3">
        <f t="shared" si="0"/>
        <v>6262.6148000000003</v>
      </c>
      <c r="H66" s="3">
        <f t="shared" si="1"/>
        <v>0.45999999999912689</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24.51</v>
      </c>
      <c r="D78" s="2">
        <f>'PR-RAS'!E82</f>
        <v>59</v>
      </c>
      <c r="E78" s="2">
        <v>0</v>
      </c>
      <c r="F78" s="2">
        <v>0</v>
      </c>
      <c r="G78" s="3">
        <f t="shared" si="0"/>
        <v>10.973269999999999</v>
      </c>
      <c r="H78" s="3">
        <f t="shared" si="1"/>
        <v>0.48999999999999844</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24.51</v>
      </c>
      <c r="D79" s="2">
        <f>'PR-RAS'!E83</f>
        <v>59</v>
      </c>
      <c r="E79" s="2">
        <v>0</v>
      </c>
      <c r="F79" s="2">
        <v>0</v>
      </c>
      <c r="G79" s="3">
        <f t="shared" si="0"/>
        <v>11.115779999999999</v>
      </c>
      <c r="H79" s="3">
        <f t="shared" si="1"/>
        <v>0.48999999999999844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24.51</v>
      </c>
      <c r="D81" s="2">
        <f>'PR-RAS'!E85</f>
        <v>59</v>
      </c>
      <c r="E81" s="2">
        <v>0</v>
      </c>
      <c r="F81" s="2">
        <v>0</v>
      </c>
      <c r="G81" s="3">
        <f t="shared" si="0"/>
        <v>11.4008</v>
      </c>
      <c r="H81" s="3">
        <f t="shared" si="1"/>
        <v>0.48999999999999844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2895.61</v>
      </c>
      <c r="E102" s="2">
        <v>0</v>
      </c>
      <c r="F102" s="2">
        <v>0</v>
      </c>
      <c r="G102" s="3">
        <f t="shared" si="0"/>
        <v>584.91322000000002</v>
      </c>
      <c r="H102" s="3">
        <f t="shared" si="1"/>
        <v>0.38999999999987267</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2895.61</v>
      </c>
      <c r="E108" s="2">
        <v>0</v>
      </c>
      <c r="F108" s="2">
        <v>0</v>
      </c>
      <c r="G108" s="3">
        <f t="shared" si="0"/>
        <v>619.66053999999997</v>
      </c>
      <c r="H108" s="3">
        <f t="shared" si="1"/>
        <v>0.38999999999987267</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2895.61</v>
      </c>
      <c r="E113" s="2">
        <v>0</v>
      </c>
      <c r="F113" s="2">
        <v>0</v>
      </c>
      <c r="G113" s="3">
        <f t="shared" si="0"/>
        <v>648.61664000000007</v>
      </c>
      <c r="H113" s="3">
        <f t="shared" si="1"/>
        <v>0.38999999999987267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226554.64</v>
      </c>
      <c r="D121" s="2">
        <f>'PR-RAS'!E125</f>
        <v>523393.51</v>
      </c>
      <c r="E121" s="2">
        <v>0</v>
      </c>
      <c r="F121" s="2">
        <v>0</v>
      </c>
      <c r="G121" s="3">
        <f t="shared" si="0"/>
        <v>152800.99920000002</v>
      </c>
      <c r="H121" s="3">
        <f t="shared" si="1"/>
        <v>0.84999999997671694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184054.64</v>
      </c>
      <c r="D122" s="2">
        <f>'PR-RAS'!E126</f>
        <v>438393.51</v>
      </c>
      <c r="E122" s="2">
        <v>0</v>
      </c>
      <c r="F122" s="2">
        <v>0</v>
      </c>
      <c r="G122" s="3">
        <f t="shared" si="0"/>
        <v>128361.84086000001</v>
      </c>
      <c r="H122" s="3">
        <f t="shared" si="1"/>
        <v>0.84999999997671694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184054.64</v>
      </c>
      <c r="D124" s="2">
        <f>'PR-RAS'!E128</f>
        <v>438393.51</v>
      </c>
      <c r="E124" s="2">
        <v>0</v>
      </c>
      <c r="F124" s="2">
        <v>0</v>
      </c>
      <c r="G124" s="3">
        <f t="shared" si="0"/>
        <v>130483.52418000002</v>
      </c>
      <c r="H124" s="3">
        <f t="shared" si="1"/>
        <v>0.84999999997671694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42500</v>
      </c>
      <c r="D125" s="2">
        <f>'PR-RAS'!E129</f>
        <v>85000</v>
      </c>
      <c r="E125" s="2">
        <v>0</v>
      </c>
      <c r="F125" s="2">
        <v>0</v>
      </c>
      <c r="G125" s="3">
        <f t="shared" si="0"/>
        <v>26350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5125</v>
      </c>
      <c r="D126" s="2">
        <f>'PR-RAS'!E130</f>
        <v>0</v>
      </c>
      <c r="E126" s="2">
        <v>0</v>
      </c>
      <c r="F126" s="2">
        <v>0</v>
      </c>
      <c r="G126" s="3">
        <f t="shared" si="0"/>
        <v>640.625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37375</v>
      </c>
      <c r="D127" s="2">
        <f>'PR-RAS'!E131</f>
        <v>85000</v>
      </c>
      <c r="E127" s="2">
        <v>0</v>
      </c>
      <c r="F127" s="2">
        <v>0</v>
      </c>
      <c r="G127" s="3">
        <f t="shared" si="0"/>
        <v>26129.25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11275044.98</v>
      </c>
      <c r="D130" s="2">
        <f>'PR-RAS'!E134</f>
        <v>14732238.289999999</v>
      </c>
      <c r="E130" s="2">
        <v>0</v>
      </c>
      <c r="F130" s="2">
        <v>0</v>
      </c>
      <c r="G130" s="3">
        <f t="shared" si="0"/>
        <v>5255398.2812400004</v>
      </c>
      <c r="H130" s="3">
        <f t="shared" si="1"/>
        <v>0.30999999865889549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1307170.6000000001</v>
      </c>
      <c r="D131" s="2">
        <f>'PR-RAS'!E135</f>
        <v>1332247.02</v>
      </c>
      <c r="E131" s="2">
        <v>0</v>
      </c>
      <c r="F131" s="2">
        <v>0</v>
      </c>
      <c r="G131" s="3">
        <f t="shared" si="0"/>
        <v>516316.40320000006</v>
      </c>
      <c r="H131" s="3">
        <f t="shared" si="1"/>
        <v>0.41999999992549419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407170.6</v>
      </c>
      <c r="D132" s="2">
        <f>'PR-RAS'!E136</f>
        <v>538317.6</v>
      </c>
      <c r="E132" s="2">
        <v>0</v>
      </c>
      <c r="F132" s="2">
        <v>0</v>
      </c>
      <c r="G132" s="3">
        <f t="shared" si="0"/>
        <v>194378.55979999999</v>
      </c>
      <c r="H132" s="3">
        <f t="shared" si="1"/>
        <v>0.80000000004656613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900000</v>
      </c>
      <c r="D133" s="2">
        <f>'PR-RAS'!E137</f>
        <v>793929.42</v>
      </c>
      <c r="E133" s="2">
        <v>0</v>
      </c>
      <c r="F133" s="2">
        <v>0</v>
      </c>
      <c r="G133" s="3">
        <f t="shared" si="0"/>
        <v>328397.36687999999</v>
      </c>
      <c r="H133" s="3">
        <f t="shared" si="1"/>
        <v>0.42000000004190952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9967874.3800000008</v>
      </c>
      <c r="D135" s="2">
        <f>'PR-RAS'!E139</f>
        <v>13399991.27</v>
      </c>
      <c r="E135" s="2">
        <v>0</v>
      </c>
      <c r="F135" s="2">
        <v>0</v>
      </c>
      <c r="G135" s="3">
        <f t="shared" si="0"/>
        <v>4926892.8272800008</v>
      </c>
      <c r="H135" s="3">
        <f t="shared" si="1"/>
        <v>0.65000000037252903</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911.97</v>
      </c>
      <c r="D136" s="2">
        <f>'PR-RAS'!E140</f>
        <v>1586.68</v>
      </c>
      <c r="E136" s="2">
        <v>0</v>
      </c>
      <c r="F136" s="2">
        <v>0</v>
      </c>
      <c r="G136" s="3">
        <f t="shared" si="0"/>
        <v>551.51954999999998</v>
      </c>
      <c r="H136" s="3">
        <f t="shared" si="1"/>
        <v>0.34999999999990905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911.97</v>
      </c>
      <c r="D147" s="2">
        <f>'PR-RAS'!E151</f>
        <v>1586.68</v>
      </c>
      <c r="E147" s="2">
        <v>0</v>
      </c>
      <c r="F147" s="2">
        <v>0</v>
      </c>
      <c r="G147" s="3">
        <f t="shared" si="0"/>
        <v>596.45817999999997</v>
      </c>
      <c r="H147" s="3">
        <f t="shared" si="1"/>
        <v>0.34999999999990905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11002598.800000001</v>
      </c>
      <c r="D148" s="2">
        <f>'PR-RAS'!E152</f>
        <v>14330431.66</v>
      </c>
      <c r="E148" s="2">
        <v>0</v>
      </c>
      <c r="F148" s="2">
        <v>0</v>
      </c>
      <c r="G148" s="3">
        <f t="shared" si="0"/>
        <v>5830528.9316400001</v>
      </c>
      <c r="H148" s="3">
        <f t="shared" si="1"/>
        <v>0.53999999910593033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9257151.9299999997</v>
      </c>
      <c r="D149" s="2">
        <f>'PR-RAS'!E153</f>
        <v>11775262.690000001</v>
      </c>
      <c r="E149" s="2">
        <v>0</v>
      </c>
      <c r="F149" s="2">
        <v>0</v>
      </c>
      <c r="G149" s="3">
        <f t="shared" si="0"/>
        <v>4855536.2418800006</v>
      </c>
      <c r="H149" s="3">
        <f t="shared" si="1"/>
        <v>0.37999999895691872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7977351.870000001</v>
      </c>
      <c r="D150" s="2">
        <f>'PR-RAS'!E154</f>
        <v>10032258.290000001</v>
      </c>
      <c r="E150" s="2">
        <v>0</v>
      </c>
      <c r="F150" s="2">
        <v>0</v>
      </c>
      <c r="G150" s="3">
        <f t="shared" si="0"/>
        <v>4178238.3990500001</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7217766.7300000004</v>
      </c>
      <c r="D151" s="2">
        <f>'PR-RAS'!E155</f>
        <v>9166675.8900000006</v>
      </c>
      <c r="E151" s="2">
        <v>0</v>
      </c>
      <c r="F151" s="2">
        <v>0</v>
      </c>
      <c r="G151" s="3">
        <f t="shared" si="0"/>
        <v>3832667.7765000002</v>
      </c>
      <c r="H151" s="3">
        <f t="shared" si="1"/>
        <v>0.37999999895691872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511398.94</v>
      </c>
      <c r="D153" s="2">
        <f>'PR-RAS'!E157</f>
        <v>865582.4</v>
      </c>
      <c r="E153" s="2">
        <v>0</v>
      </c>
      <c r="F153" s="2">
        <v>0</v>
      </c>
      <c r="G153" s="3">
        <f t="shared" si="0"/>
        <v>340869.68848000001</v>
      </c>
      <c r="H153" s="3">
        <f t="shared" si="1"/>
        <v>0.46000000002095476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248186.2</v>
      </c>
      <c r="D154" s="2">
        <f>'PR-RAS'!E158</f>
        <v>0</v>
      </c>
      <c r="E154" s="2">
        <v>0</v>
      </c>
      <c r="F154" s="2">
        <v>0</v>
      </c>
      <c r="G154" s="3">
        <f t="shared" si="0"/>
        <v>37972.488600000004</v>
      </c>
      <c r="H154" s="3">
        <f t="shared" si="1"/>
        <v>0.20000000001164153</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207325.52</v>
      </c>
      <c r="D155" s="2">
        <f>'PR-RAS'!E159</f>
        <v>258721.67</v>
      </c>
      <c r="E155" s="2">
        <v>0</v>
      </c>
      <c r="F155" s="2">
        <v>0</v>
      </c>
      <c r="G155" s="3">
        <f t="shared" si="0"/>
        <v>111614.40444</v>
      </c>
      <c r="H155" s="3">
        <f t="shared" si="1"/>
        <v>0.80999999999767169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1072474.5399999998</v>
      </c>
      <c r="D156" s="2">
        <f>'PR-RAS'!E160</f>
        <v>1484282.73</v>
      </c>
      <c r="E156" s="2">
        <v>0</v>
      </c>
      <c r="F156" s="2">
        <v>0</v>
      </c>
      <c r="G156" s="3">
        <f t="shared" si="0"/>
        <v>626361.19999999995</v>
      </c>
      <c r="H156" s="3">
        <f t="shared" si="1"/>
        <v>0.73000000021420419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1072199.3899999999</v>
      </c>
      <c r="D158" s="2">
        <f>'PR-RAS'!E162</f>
        <v>1484282.73</v>
      </c>
      <c r="E158" s="2">
        <v>0</v>
      </c>
      <c r="F158" s="2">
        <v>0</v>
      </c>
      <c r="G158" s="3">
        <f t="shared" si="0"/>
        <v>634400.08144999994</v>
      </c>
      <c r="H158" s="3">
        <f t="shared" si="1"/>
        <v>0.65999999991618097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275.14999999999998</v>
      </c>
      <c r="D159" s="2">
        <f>'PR-RAS'!E163</f>
        <v>0</v>
      </c>
      <c r="E159" s="2">
        <v>0</v>
      </c>
      <c r="F159" s="2">
        <v>0</v>
      </c>
      <c r="G159" s="3">
        <f t="shared" si="0"/>
        <v>43.473699999999994</v>
      </c>
      <c r="H159" s="3">
        <f t="shared" si="1"/>
        <v>0.14999999999997726</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1731140.3900000001</v>
      </c>
      <c r="D160" s="2">
        <f>'PR-RAS'!E164</f>
        <v>2545567.5299999998</v>
      </c>
      <c r="E160" s="2">
        <v>0</v>
      </c>
      <c r="F160" s="2">
        <v>0</v>
      </c>
      <c r="G160" s="3">
        <f t="shared" si="0"/>
        <v>1084741.7965499999</v>
      </c>
      <c r="H160" s="3">
        <f t="shared" si="1"/>
        <v>0.86000000033527613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150957.89000000001</v>
      </c>
      <c r="D161" s="2">
        <f>'PR-RAS'!E165</f>
        <v>295647.66000000003</v>
      </c>
      <c r="E161" s="2">
        <v>0</v>
      </c>
      <c r="F161" s="2">
        <v>0</v>
      </c>
      <c r="G161" s="3">
        <f t="shared" si="0"/>
        <v>118760.51360000002</v>
      </c>
      <c r="H161" s="3">
        <f t="shared" si="1"/>
        <v>0.44999999995343387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38408.75</v>
      </c>
      <c r="D162" s="2">
        <f>'PR-RAS'!E166</f>
        <v>126580.95</v>
      </c>
      <c r="E162" s="2">
        <v>0</v>
      </c>
      <c r="F162" s="2">
        <v>0</v>
      </c>
      <c r="G162" s="3">
        <f t="shared" si="0"/>
        <v>46942.874650000005</v>
      </c>
      <c r="H162" s="3">
        <f t="shared" si="1"/>
        <v>0.30000000000291038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103474.32</v>
      </c>
      <c r="D163" s="2">
        <f>'PR-RAS'!E167</f>
        <v>136260.29999999999</v>
      </c>
      <c r="E163" s="2">
        <v>0</v>
      </c>
      <c r="F163" s="2">
        <v>0</v>
      </c>
      <c r="G163" s="3">
        <f t="shared" si="0"/>
        <v>60911.177040000002</v>
      </c>
      <c r="H163" s="3">
        <f t="shared" si="1"/>
        <v>0.61999999999534339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4622</v>
      </c>
      <c r="D164" s="2">
        <f>'PR-RAS'!E168</f>
        <v>24907.09</v>
      </c>
      <c r="E164" s="2">
        <v>0</v>
      </c>
      <c r="F164" s="2">
        <v>0</v>
      </c>
      <c r="G164" s="3">
        <f t="shared" si="0"/>
        <v>8873.0973400000003</v>
      </c>
      <c r="H164" s="3">
        <f t="shared" si="1"/>
        <v>9.0000000000145519E-2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4452.82</v>
      </c>
      <c r="D165" s="2">
        <f>'PR-RAS'!E169</f>
        <v>7899.32</v>
      </c>
      <c r="E165" s="2">
        <v>0</v>
      </c>
      <c r="F165" s="2">
        <v>0</v>
      </c>
      <c r="G165" s="3">
        <f t="shared" si="0"/>
        <v>3321.2394399999998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447489.53</v>
      </c>
      <c r="D166" s="2">
        <f>'PR-RAS'!E170</f>
        <v>487781.44</v>
      </c>
      <c r="E166" s="2">
        <v>0</v>
      </c>
      <c r="F166" s="2">
        <v>0</v>
      </c>
      <c r="G166" s="3">
        <f t="shared" si="0"/>
        <v>234803.64765000003</v>
      </c>
      <c r="H166" s="3">
        <f t="shared" si="1"/>
        <v>0.90999999997438863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30670.87</v>
      </c>
      <c r="D167" s="2">
        <f>'PR-RAS'!E171</f>
        <v>27142.25</v>
      </c>
      <c r="E167" s="2">
        <v>0</v>
      </c>
      <c r="F167" s="2">
        <v>0</v>
      </c>
      <c r="G167" s="3">
        <f t="shared" si="0"/>
        <v>14102.591420000001</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155931.64000000001</v>
      </c>
      <c r="D168" s="2">
        <f>'PR-RAS'!E172</f>
        <v>8.82</v>
      </c>
      <c r="E168" s="2">
        <v>0</v>
      </c>
      <c r="F168" s="2">
        <v>0</v>
      </c>
      <c r="G168" s="3">
        <f t="shared" si="0"/>
        <v>26043.529760000005</v>
      </c>
      <c r="H168" s="3">
        <f t="shared" si="1"/>
        <v>0.53999999998602988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175313.85</v>
      </c>
      <c r="D169" s="2">
        <f>'PR-RAS'!E173</f>
        <v>301527.7</v>
      </c>
      <c r="E169" s="2">
        <v>0</v>
      </c>
      <c r="F169" s="2">
        <v>0</v>
      </c>
      <c r="G169" s="3">
        <f t="shared" si="0"/>
        <v>130766.03400000001</v>
      </c>
      <c r="H169" s="3">
        <f t="shared" si="1"/>
        <v>0.4499999999825377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27033.75</v>
      </c>
      <c r="D170" s="2">
        <f>'PR-RAS'!E174</f>
        <v>50718.7</v>
      </c>
      <c r="E170" s="2">
        <v>0</v>
      </c>
      <c r="F170" s="2">
        <v>0</v>
      </c>
      <c r="G170" s="3">
        <f t="shared" si="0"/>
        <v>21711.624350000002</v>
      </c>
      <c r="H170" s="3">
        <f t="shared" si="1"/>
        <v>0.55000000000291038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43787.41</v>
      </c>
      <c r="D171" s="2">
        <f>'PR-RAS'!E175</f>
        <v>76347.05</v>
      </c>
      <c r="E171" s="2">
        <v>0</v>
      </c>
      <c r="F171" s="2">
        <v>0</v>
      </c>
      <c r="G171" s="3">
        <f t="shared" si="0"/>
        <v>33401.856700000004</v>
      </c>
      <c r="H171" s="3">
        <f t="shared" si="1"/>
        <v>0.46000000000640284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14752.01</v>
      </c>
      <c r="D173" s="2">
        <f>'PR-RAS'!E177</f>
        <v>32036.92</v>
      </c>
      <c r="E173" s="2">
        <v>0</v>
      </c>
      <c r="F173" s="2">
        <v>0</v>
      </c>
      <c r="G173" s="3">
        <f t="shared" si="0"/>
        <v>13558.046199999997</v>
      </c>
      <c r="H173" s="3">
        <f t="shared" si="1"/>
        <v>9.0000000001964509E-2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1013808.39</v>
      </c>
      <c r="D174" s="2">
        <f>'PR-RAS'!E178</f>
        <v>1488310.74</v>
      </c>
      <c r="E174" s="2">
        <v>0</v>
      </c>
      <c r="F174" s="2">
        <v>0</v>
      </c>
      <c r="G174" s="3">
        <f t="shared" si="0"/>
        <v>690344.36751000001</v>
      </c>
      <c r="H174" s="3">
        <f t="shared" si="1"/>
        <v>0.65000000002328306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28145.82</v>
      </c>
      <c r="D175" s="2">
        <f>'PR-RAS'!E179</f>
        <v>50096.82</v>
      </c>
      <c r="E175" s="2">
        <v>0</v>
      </c>
      <c r="F175" s="2">
        <v>0</v>
      </c>
      <c r="G175" s="3">
        <f t="shared" si="0"/>
        <v>22331.066039999998</v>
      </c>
      <c r="H175" s="3">
        <f t="shared" si="1"/>
        <v>0.36000000000058208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280849.09999999998</v>
      </c>
      <c r="D176" s="2">
        <f>'PR-RAS'!E180</f>
        <v>516489.19</v>
      </c>
      <c r="E176" s="2">
        <v>0</v>
      </c>
      <c r="F176" s="2">
        <v>0</v>
      </c>
      <c r="G176" s="3">
        <f t="shared" si="0"/>
        <v>229919.80899999998</v>
      </c>
      <c r="H176" s="3">
        <f t="shared" si="1"/>
        <v>0.28999999997904524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4580.18</v>
      </c>
      <c r="D177" s="2">
        <f>'PR-RAS'!E181</f>
        <v>1827.59</v>
      </c>
      <c r="E177" s="2">
        <v>0</v>
      </c>
      <c r="F177" s="2">
        <v>0</v>
      </c>
      <c r="G177" s="3">
        <f t="shared" si="0"/>
        <v>1449.42336</v>
      </c>
      <c r="H177" s="3">
        <f t="shared" si="1"/>
        <v>0.59000000000037289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140909.84</v>
      </c>
      <c r="D178" s="2">
        <f>'PR-RAS'!E182</f>
        <v>161101.24</v>
      </c>
      <c r="E178" s="2">
        <v>0</v>
      </c>
      <c r="F178" s="2">
        <v>0</v>
      </c>
      <c r="G178" s="3">
        <f t="shared" si="0"/>
        <v>81970.880639999988</v>
      </c>
      <c r="H178" s="3">
        <f t="shared" si="1"/>
        <v>0.39999999999417923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89447.3</v>
      </c>
      <c r="D179" s="2">
        <f>'PR-RAS'!E183</f>
        <v>204442.69</v>
      </c>
      <c r="E179" s="2">
        <v>0</v>
      </c>
      <c r="F179" s="2">
        <v>0</v>
      </c>
      <c r="G179" s="3">
        <f t="shared" si="0"/>
        <v>88703.217039999989</v>
      </c>
      <c r="H179" s="3">
        <f t="shared" si="1"/>
        <v>0.61000000000058208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2186.2800000000002</v>
      </c>
      <c r="D180" s="2">
        <f>'PR-RAS'!E184</f>
        <v>4094.04</v>
      </c>
      <c r="E180" s="2">
        <v>0</v>
      </c>
      <c r="F180" s="2">
        <v>0</v>
      </c>
      <c r="G180" s="3">
        <f t="shared" si="0"/>
        <v>1857.01044</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421842</v>
      </c>
      <c r="D181" s="2">
        <f>'PR-RAS'!E185</f>
        <v>452153.92</v>
      </c>
      <c r="E181" s="2">
        <v>0</v>
      </c>
      <c r="F181" s="2">
        <v>0</v>
      </c>
      <c r="G181" s="3">
        <f t="shared" si="0"/>
        <v>238706.97119999997</v>
      </c>
      <c r="H181" s="3">
        <f t="shared" si="1"/>
        <v>8.0000000016298145E-2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292.35000000000002</v>
      </c>
      <c r="D182" s="2">
        <f>'PR-RAS'!E186</f>
        <v>2293.6999999999998</v>
      </c>
      <c r="E182" s="2">
        <v>0</v>
      </c>
      <c r="F182" s="2">
        <v>0</v>
      </c>
      <c r="G182" s="3">
        <f t="shared" si="0"/>
        <v>883.23474999999996</v>
      </c>
      <c r="H182" s="3">
        <f t="shared" si="1"/>
        <v>0.65000000000020464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45555.519999999997</v>
      </c>
      <c r="D183" s="2">
        <f>'PR-RAS'!E187</f>
        <v>95811.55</v>
      </c>
      <c r="E183" s="2">
        <v>0</v>
      </c>
      <c r="F183" s="2">
        <v>0</v>
      </c>
      <c r="G183" s="3">
        <f t="shared" si="0"/>
        <v>43166.508839999995</v>
      </c>
      <c r="H183" s="3">
        <f t="shared" si="1"/>
        <v>0.93000000000029104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518.52</v>
      </c>
      <c r="D184" s="2">
        <f>'PR-RAS'!E188</f>
        <v>2822.5</v>
      </c>
      <c r="E184" s="2">
        <v>0</v>
      </c>
      <c r="F184" s="2">
        <v>0</v>
      </c>
      <c r="G184" s="3">
        <f t="shared" si="0"/>
        <v>1127.92416</v>
      </c>
      <c r="H184" s="3">
        <f t="shared" si="1"/>
        <v>0.98000000000001819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166494.54999999999</v>
      </c>
      <c r="E185" s="2">
        <v>0</v>
      </c>
      <c r="F185" s="2">
        <v>0</v>
      </c>
      <c r="G185" s="3">
        <f t="shared" ref="G185:G189" si="6">(B185/1000)*(C185*1+D185*2)</f>
        <v>61269.994399999996</v>
      </c>
      <c r="H185" s="3">
        <f t="shared" ref="H185:H189" si="7">ABS(C185-ROUND(C185,0))+ABS(D185-ROUND(D185,0))</f>
        <v>0.45000000001164153</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166494.54999999999</v>
      </c>
      <c r="E186" s="2">
        <v>0</v>
      </c>
      <c r="F186" s="2">
        <v>0</v>
      </c>
      <c r="G186" s="3">
        <f t="shared" si="6"/>
        <v>61602.983499999995</v>
      </c>
      <c r="H186" s="3">
        <f t="shared" si="7"/>
        <v>0.45000000001164153</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118366.06</v>
      </c>
      <c r="D190" s="2">
        <f>'PR-RAS'!E194</f>
        <v>104510.64000000001</v>
      </c>
      <c r="E190" s="2">
        <v>0</v>
      </c>
      <c r="F190" s="2">
        <v>0</v>
      </c>
      <c r="G190" s="3">
        <f t="shared" si="0"/>
        <v>61876.207260000003</v>
      </c>
      <c r="H190" s="3">
        <f t="shared" si="1"/>
        <v>0.41999999998370185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9799.56</v>
      </c>
      <c r="D191" s="2">
        <f>'PR-RAS'!E195</f>
        <v>9987.68</v>
      </c>
      <c r="E191" s="2">
        <v>0</v>
      </c>
      <c r="F191" s="2">
        <v>0</v>
      </c>
      <c r="G191" s="3">
        <f t="shared" si="0"/>
        <v>5657.2348000000002</v>
      </c>
      <c r="H191" s="3">
        <f t="shared" si="1"/>
        <v>0.76000000000021828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36434.480000000003</v>
      </c>
      <c r="D192" s="2">
        <f>'PR-RAS'!E196</f>
        <v>61909.08</v>
      </c>
      <c r="E192" s="2">
        <v>0</v>
      </c>
      <c r="F192" s="2">
        <v>0</v>
      </c>
      <c r="G192" s="3">
        <f t="shared" si="0"/>
        <v>30608.254240000002</v>
      </c>
      <c r="H192" s="3">
        <f t="shared" si="1"/>
        <v>0.56000000000494765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3447.26</v>
      </c>
      <c r="D193" s="2">
        <f>'PR-RAS'!E197</f>
        <v>3180.07</v>
      </c>
      <c r="E193" s="2">
        <v>0</v>
      </c>
      <c r="F193" s="2">
        <v>0</v>
      </c>
      <c r="G193" s="3">
        <f t="shared" si="0"/>
        <v>1883.0208000000002</v>
      </c>
      <c r="H193" s="3">
        <f t="shared" si="1"/>
        <v>0.33000000000038199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2475.2800000000002</v>
      </c>
      <c r="D194" s="2">
        <f>'PR-RAS'!E198</f>
        <v>3063</v>
      </c>
      <c r="E194" s="2">
        <v>0</v>
      </c>
      <c r="F194" s="2">
        <v>0</v>
      </c>
      <c r="G194" s="3">
        <f t="shared" si="0"/>
        <v>1660.0470400000002</v>
      </c>
      <c r="H194" s="3">
        <f t="shared" si="1"/>
        <v>0.28000000000020009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28991.73</v>
      </c>
      <c r="D195" s="2">
        <f>'PR-RAS'!E199</f>
        <v>14214.62</v>
      </c>
      <c r="E195" s="2">
        <v>0</v>
      </c>
      <c r="F195" s="2">
        <v>0</v>
      </c>
      <c r="G195" s="3">
        <f t="shared" si="0"/>
        <v>11139.668180000001</v>
      </c>
      <c r="H195" s="3">
        <f t="shared" si="1"/>
        <v>0.6499999999996362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36702.11</v>
      </c>
      <c r="D196" s="2">
        <f>'PR-RAS'!E200</f>
        <v>11970.81</v>
      </c>
      <c r="E196" s="2">
        <v>0</v>
      </c>
      <c r="F196" s="2">
        <v>0</v>
      </c>
      <c r="G196" s="3">
        <f t="shared" si="0"/>
        <v>11825.52735</v>
      </c>
      <c r="H196" s="3">
        <f t="shared" si="1"/>
        <v>0.30000000000109139</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515.64</v>
      </c>
      <c r="D197" s="2">
        <f>'PR-RAS'!E201</f>
        <v>185.38</v>
      </c>
      <c r="E197" s="2">
        <v>0</v>
      </c>
      <c r="F197" s="2">
        <v>0</v>
      </c>
      <c r="G197" s="3">
        <f t="shared" si="0"/>
        <v>173.73439999999999</v>
      </c>
      <c r="H197" s="3">
        <f t="shared" si="1"/>
        <v>0.74000000000000909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14306.48</v>
      </c>
      <c r="D198" s="2">
        <f>'PR-RAS'!E202</f>
        <v>9601.44</v>
      </c>
      <c r="E198" s="2">
        <v>0</v>
      </c>
      <c r="F198" s="2">
        <v>0</v>
      </c>
      <c r="G198" s="3">
        <f t="shared" si="0"/>
        <v>6601.3439200000003</v>
      </c>
      <c r="H198" s="3">
        <f t="shared" si="1"/>
        <v>0.92000000000007276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14306.48</v>
      </c>
      <c r="D212" s="2">
        <f>'PR-RAS'!E216</f>
        <v>9601.44</v>
      </c>
      <c r="E212" s="2">
        <v>0</v>
      </c>
      <c r="F212" s="2">
        <v>0</v>
      </c>
      <c r="G212" s="3">
        <f t="shared" si="0"/>
        <v>7070.4749599999996</v>
      </c>
      <c r="H212" s="3">
        <f t="shared" si="1"/>
        <v>0.92000000000007276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5018.3900000000003</v>
      </c>
      <c r="D213" s="2">
        <f>'PR-RAS'!E217</f>
        <v>6754.93</v>
      </c>
      <c r="E213" s="2">
        <v>0</v>
      </c>
      <c r="F213" s="2">
        <v>0</v>
      </c>
      <c r="G213" s="3">
        <f t="shared" si="0"/>
        <v>3927.989</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9288.09</v>
      </c>
      <c r="D215" s="2">
        <f>'PR-RAS'!E219</f>
        <v>2846.51</v>
      </c>
      <c r="E215" s="2">
        <v>0</v>
      </c>
      <c r="F215" s="2">
        <v>0</v>
      </c>
      <c r="G215" s="3">
        <f t="shared" si="0"/>
        <v>3205.9575399999999</v>
      </c>
      <c r="H215" s="3">
        <f t="shared" si="1"/>
        <v>0.57999999999992724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11002598.800000001</v>
      </c>
      <c r="D295" s="2">
        <f>'PR-RAS'!E299</f>
        <v>14330431.66</v>
      </c>
      <c r="E295" s="2">
        <v>0</v>
      </c>
      <c r="F295" s="2">
        <v>0</v>
      </c>
      <c r="G295" s="3">
        <f t="shared" si="12"/>
        <v>11661057.86328</v>
      </c>
      <c r="H295" s="3">
        <f t="shared" si="13"/>
        <v>0.53999999910593033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1039710.3900000006</v>
      </c>
      <c r="D296" s="2">
        <f>'PR-RAS'!E300</f>
        <v>1011632.4399999995</v>
      </c>
      <c r="E296" s="2">
        <v>0</v>
      </c>
      <c r="F296" s="2">
        <v>0</v>
      </c>
      <c r="G296" s="3">
        <f t="shared" si="12"/>
        <v>903577.70464999985</v>
      </c>
      <c r="H296" s="3">
        <f t="shared" si="13"/>
        <v>0.83000000007450581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754334.26</v>
      </c>
      <c r="D299" s="2">
        <f>'PR-RAS'!E303</f>
        <v>0</v>
      </c>
      <c r="E299" s="2">
        <v>0</v>
      </c>
      <c r="F299" s="2">
        <v>0</v>
      </c>
      <c r="G299" s="3">
        <f t="shared" si="12"/>
        <v>224791.60947999998</v>
      </c>
      <c r="H299" s="3">
        <f t="shared" si="13"/>
        <v>0.26000000000931323</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1190875.29</v>
      </c>
      <c r="D300" s="2">
        <f>'PR-RAS'!E304</f>
        <v>1261257.92</v>
      </c>
      <c r="E300" s="2">
        <v>0</v>
      </c>
      <c r="F300" s="2">
        <v>0</v>
      </c>
      <c r="G300" s="3">
        <f t="shared" si="12"/>
        <v>1110303.94787</v>
      </c>
      <c r="H300" s="3">
        <f t="shared" si="13"/>
        <v>0.37000000011175871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14072.43</v>
      </c>
      <c r="E301" s="2">
        <v>0</v>
      </c>
      <c r="F301" s="2">
        <v>0</v>
      </c>
      <c r="G301" s="3">
        <f t="shared" si="12"/>
        <v>8443.4580000000005</v>
      </c>
      <c r="H301" s="3">
        <f t="shared" si="13"/>
        <v>0.43000000000029104</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1163091.82</v>
      </c>
      <c r="D302" s="2">
        <f>'PR-RAS'!E306</f>
        <v>1168122.26</v>
      </c>
      <c r="E302" s="2">
        <v>0</v>
      </c>
      <c r="F302" s="2">
        <v>0</v>
      </c>
      <c r="G302" s="3">
        <f t="shared" si="12"/>
        <v>1053300.2383399999</v>
      </c>
      <c r="H302" s="3">
        <f t="shared" si="13"/>
        <v>0.43999999994412065</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1026740.4000000001</v>
      </c>
      <c r="D355" s="2">
        <f>'PR-RAS'!E360</f>
        <v>1019530.4400000001</v>
      </c>
      <c r="E355" s="2">
        <v>0</v>
      </c>
      <c r="F355" s="2">
        <v>0</v>
      </c>
      <c r="G355" s="3">
        <f t="shared" si="12"/>
        <v>1085293.6531200001</v>
      </c>
      <c r="H355" s="3">
        <f t="shared" si="13"/>
        <v>0.84000000020023435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285485.34000000003</v>
      </c>
      <c r="D356" s="2">
        <f>'PR-RAS'!E361</f>
        <v>560.5</v>
      </c>
      <c r="E356" s="2">
        <v>0</v>
      </c>
      <c r="F356" s="2">
        <v>0</v>
      </c>
      <c r="G356" s="3">
        <f t="shared" si="12"/>
        <v>101745.2507</v>
      </c>
      <c r="H356" s="3">
        <f t="shared" si="13"/>
        <v>0.84000000002561137</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285485.34000000003</v>
      </c>
      <c r="D361" s="2">
        <f>'PR-RAS'!E366</f>
        <v>560.5</v>
      </c>
      <c r="E361" s="2">
        <v>0</v>
      </c>
      <c r="F361" s="2">
        <v>0</v>
      </c>
      <c r="G361" s="3">
        <f t="shared" si="12"/>
        <v>103178.28240000001</v>
      </c>
      <c r="H361" s="3">
        <f t="shared" si="13"/>
        <v>0.84000000002561137</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560.5</v>
      </c>
      <c r="E364" s="2">
        <v>0</v>
      </c>
      <c r="F364" s="2">
        <v>0</v>
      </c>
      <c r="G364" s="3">
        <f t="shared" si="12"/>
        <v>406.923</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285485.34000000003</v>
      </c>
      <c r="D365" s="2">
        <f>'PR-RAS'!E370</f>
        <v>0</v>
      </c>
      <c r="E365" s="2">
        <v>0</v>
      </c>
      <c r="F365" s="2">
        <v>0</v>
      </c>
      <c r="G365" s="3">
        <f t="shared" si="12"/>
        <v>103916.66376000001</v>
      </c>
      <c r="H365" s="3">
        <f t="shared" si="13"/>
        <v>0.34000000002561137</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741255.06</v>
      </c>
      <c r="D368" s="2">
        <f>'PR-RAS'!E373</f>
        <v>985857.44000000006</v>
      </c>
      <c r="E368" s="2">
        <v>0</v>
      </c>
      <c r="F368" s="2">
        <v>0</v>
      </c>
      <c r="G368" s="3">
        <f t="shared" si="12"/>
        <v>995659.96798000007</v>
      </c>
      <c r="H368" s="3">
        <f t="shared" si="13"/>
        <v>0.50000000011641532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141255.06</v>
      </c>
      <c r="D374" s="2">
        <f>'PR-RAS'!E379</f>
        <v>155341.27000000002</v>
      </c>
      <c r="E374" s="2">
        <v>0</v>
      </c>
      <c r="F374" s="2">
        <v>0</v>
      </c>
      <c r="G374" s="3">
        <f t="shared" si="12"/>
        <v>168572.72480000003</v>
      </c>
      <c r="H374" s="3">
        <f t="shared" si="13"/>
        <v>0.33000000001629815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10584.99</v>
      </c>
      <c r="D375" s="2">
        <f>'PR-RAS'!E380</f>
        <v>16029.09</v>
      </c>
      <c r="E375" s="2">
        <v>0</v>
      </c>
      <c r="F375" s="2">
        <v>0</v>
      </c>
      <c r="G375" s="3">
        <f t="shared" si="12"/>
        <v>15948.54558</v>
      </c>
      <c r="H375" s="3">
        <f t="shared" si="13"/>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19014.87</v>
      </c>
      <c r="D376" s="2">
        <f>'PR-RAS'!E381</f>
        <v>6407.5</v>
      </c>
      <c r="E376" s="2">
        <v>0</v>
      </c>
      <c r="F376" s="2">
        <v>0</v>
      </c>
      <c r="G376" s="3">
        <f t="shared" si="12"/>
        <v>11936.20125</v>
      </c>
      <c r="H376" s="3">
        <f t="shared" si="13"/>
        <v>0.63000000000101863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2110.85</v>
      </c>
      <c r="D377" s="2">
        <f>'PR-RAS'!E382</f>
        <v>6618.69</v>
      </c>
      <c r="E377" s="2">
        <v>0</v>
      </c>
      <c r="F377" s="2">
        <v>0</v>
      </c>
      <c r="G377" s="3">
        <f t="shared" si="12"/>
        <v>5770.9344799999999</v>
      </c>
      <c r="H377" s="3">
        <f t="shared" si="13"/>
        <v>0.46000000000049113</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107451.2</v>
      </c>
      <c r="D378" s="2">
        <f>'PR-RAS'!E383</f>
        <v>125966.49</v>
      </c>
      <c r="E378" s="2">
        <v>0</v>
      </c>
      <c r="F378" s="2">
        <v>0</v>
      </c>
      <c r="G378" s="3">
        <f t="shared" si="12"/>
        <v>135487.83585999999</v>
      </c>
      <c r="H378" s="3">
        <f t="shared" si="13"/>
        <v>0.69000000000232831</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2093.15</v>
      </c>
      <c r="D379" s="2">
        <f>'PR-RAS'!E384</f>
        <v>319.5</v>
      </c>
      <c r="E379" s="2">
        <v>0</v>
      </c>
      <c r="F379" s="2">
        <v>0</v>
      </c>
      <c r="G379" s="3">
        <f t="shared" si="12"/>
        <v>1032.7527</v>
      </c>
      <c r="H379" s="3">
        <f t="shared" si="13"/>
        <v>0.65000000000009095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600000</v>
      </c>
      <c r="D383" s="2">
        <f>'PR-RAS'!E388</f>
        <v>830516.17</v>
      </c>
      <c r="E383" s="2">
        <v>0</v>
      </c>
      <c r="F383" s="2">
        <v>0</v>
      </c>
      <c r="G383" s="3">
        <f t="shared" si="12"/>
        <v>863714.35387999995</v>
      </c>
      <c r="H383" s="3">
        <f t="shared" si="13"/>
        <v>0.17000000004190952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600000</v>
      </c>
      <c r="D384" s="2">
        <f>'PR-RAS'!E389</f>
        <v>830516.17</v>
      </c>
      <c r="E384" s="2">
        <v>0</v>
      </c>
      <c r="F384" s="2">
        <v>0</v>
      </c>
      <c r="G384" s="3">
        <f t="shared" si="12"/>
        <v>865975.38621999999</v>
      </c>
      <c r="H384" s="3">
        <f t="shared" si="13"/>
        <v>0.17000000004190952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33112.5</v>
      </c>
      <c r="E407" s="2">
        <v>0</v>
      </c>
      <c r="F407" s="2">
        <v>0</v>
      </c>
      <c r="G407" s="3">
        <f t="shared" si="12"/>
        <v>26887.350000000002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33112.5</v>
      </c>
      <c r="E410" s="2">
        <v>0</v>
      </c>
      <c r="F410" s="2">
        <v>0</v>
      </c>
      <c r="G410" s="3">
        <f t="shared" si="12"/>
        <v>27086.024999999998</v>
      </c>
      <c r="H410" s="3">
        <f t="shared" si="13"/>
        <v>0.5</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1026740.4000000001</v>
      </c>
      <c r="D413" s="2">
        <f>'PR-RAS'!E418</f>
        <v>1019530.4400000001</v>
      </c>
      <c r="E413" s="2">
        <v>0</v>
      </c>
      <c r="F413" s="2">
        <v>0</v>
      </c>
      <c r="G413" s="3">
        <f t="shared" si="12"/>
        <v>1263110.12736</v>
      </c>
      <c r="H413" s="3">
        <f t="shared" si="13"/>
        <v>0.84000000020023435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741364.27</v>
      </c>
      <c r="E415" s="2">
        <v>0</v>
      </c>
      <c r="F415" s="2">
        <v>0</v>
      </c>
      <c r="G415" s="3">
        <f t="shared" si="12"/>
        <v>613849.61555999995</v>
      </c>
      <c r="H415" s="3">
        <f t="shared" si="13"/>
        <v>0.27000000001862645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12042309.190000001</v>
      </c>
      <c r="D417" s="2">
        <f>'PR-RAS'!E422</f>
        <v>15342064.1</v>
      </c>
      <c r="E417" s="2">
        <v>0</v>
      </c>
      <c r="F417" s="2">
        <v>0</v>
      </c>
      <c r="G417" s="3">
        <f t="shared" si="12"/>
        <v>17774197.954239998</v>
      </c>
      <c r="H417" s="3">
        <f t="shared" si="13"/>
        <v>0.29000000096857548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12029339.200000001</v>
      </c>
      <c r="D418" s="2">
        <f>'PR-RAS'!E423</f>
        <v>15349962.1</v>
      </c>
      <c r="E418" s="2">
        <v>0</v>
      </c>
      <c r="F418" s="2">
        <v>0</v>
      </c>
      <c r="G418" s="3">
        <f t="shared" si="12"/>
        <v>17818102.8378</v>
      </c>
      <c r="H418" s="3">
        <f t="shared" si="13"/>
        <v>0.30000000074505806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12969.990000000224</v>
      </c>
      <c r="D419" s="2">
        <f>'PR-RAS'!E424</f>
        <v>0</v>
      </c>
      <c r="E419" s="2">
        <v>0</v>
      </c>
      <c r="F419" s="2">
        <v>0</v>
      </c>
      <c r="G419" s="3">
        <f t="shared" si="12"/>
        <v>5421.4558200000929</v>
      </c>
      <c r="H419" s="3">
        <f t="shared" si="13"/>
        <v>9.9999997764825821E-3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7898</v>
      </c>
      <c r="E420" s="2">
        <v>0</v>
      </c>
      <c r="F420" s="2">
        <v>0</v>
      </c>
      <c r="G420" s="3">
        <f t="shared" si="12"/>
        <v>6618.5239999999994</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754334.26</v>
      </c>
      <c r="D422" s="2">
        <f>'PR-RAS'!E427</f>
        <v>741364.27</v>
      </c>
      <c r="E422" s="2">
        <v>0</v>
      </c>
      <c r="F422" s="2">
        <v>0</v>
      </c>
      <c r="G422" s="3">
        <f t="shared" si="12"/>
        <v>941803.43879999989</v>
      </c>
      <c r="H422" s="3">
        <f t="shared" si="13"/>
        <v>0.53000000002793968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1190875.29</v>
      </c>
      <c r="D423" s="2">
        <f>'PR-RAS'!E428</f>
        <v>1261257.92</v>
      </c>
      <c r="E423" s="2">
        <v>0</v>
      </c>
      <c r="F423" s="2">
        <v>0</v>
      </c>
      <c r="G423" s="3">
        <f t="shared" si="12"/>
        <v>1567051.0568599999</v>
      </c>
      <c r="H423" s="3">
        <f t="shared" si="13"/>
        <v>0.37000000011175871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12042309.190000001</v>
      </c>
      <c r="D637" s="2">
        <f>'PR-RAS'!E643</f>
        <v>15342064.1</v>
      </c>
      <c r="E637" s="2">
        <v>0</v>
      </c>
      <c r="F637" s="2">
        <v>0</v>
      </c>
      <c r="G637" s="3">
        <f t="shared" si="14"/>
        <v>27174014.180040002</v>
      </c>
      <c r="H637" s="3">
        <f t="shared" si="15"/>
        <v>0.29000000096857548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12029339.200000001</v>
      </c>
      <c r="D638" s="2">
        <f>'PR-RAS'!E644</f>
        <v>15349962.1</v>
      </c>
      <c r="E638" s="2">
        <v>0</v>
      </c>
      <c r="F638" s="2">
        <v>0</v>
      </c>
      <c r="G638" s="3">
        <f t="shared" si="14"/>
        <v>27218540.785799999</v>
      </c>
      <c r="H638" s="3">
        <f t="shared" si="15"/>
        <v>0.30000000074505806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12969.990000000224</v>
      </c>
      <c r="D639" s="2">
        <f>'PR-RAS'!E645</f>
        <v>0</v>
      </c>
      <c r="E639" s="2">
        <v>0</v>
      </c>
      <c r="F639" s="2">
        <v>0</v>
      </c>
      <c r="G639" s="3">
        <f t="shared" si="14"/>
        <v>8274.8536200001436</v>
      </c>
      <c r="H639" s="3">
        <f t="shared" si="15"/>
        <v>9.9999997764825821E-3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7898</v>
      </c>
      <c r="E640" s="2">
        <v>0</v>
      </c>
      <c r="F640" s="2">
        <v>0</v>
      </c>
      <c r="G640" s="3">
        <f t="shared" si="14"/>
        <v>10093.644</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754334.26</v>
      </c>
      <c r="D642" s="2">
        <f>'PR-RAS'!E648</f>
        <v>741364.27</v>
      </c>
      <c r="E642" s="2">
        <v>0</v>
      </c>
      <c r="F642" s="2">
        <v>0</v>
      </c>
      <c r="G642" s="3">
        <f t="shared" si="14"/>
        <v>1433957.2548</v>
      </c>
      <c r="H642" s="3">
        <f t="shared" si="15"/>
        <v>0.53000000002793968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741364.26999999979</v>
      </c>
      <c r="D644" s="2">
        <f>'PR-RAS'!E650</f>
        <v>749262.27</v>
      </c>
      <c r="E644" s="2">
        <v>0</v>
      </c>
      <c r="F644" s="2">
        <v>0</v>
      </c>
      <c r="G644" s="3">
        <f t="shared" si="14"/>
        <v>1440248.5048299998</v>
      </c>
      <c r="H644" s="3">
        <f t="shared" si="15"/>
        <v>0.53999999980442226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35793.949999999997</v>
      </c>
      <c r="D646" s="2">
        <f>'PR-RAS'!E653</f>
        <v>207333.03</v>
      </c>
      <c r="E646" s="2">
        <v>0</v>
      </c>
      <c r="F646" s="2">
        <v>0</v>
      </c>
      <c r="G646" s="3">
        <f t="shared" si="14"/>
        <v>290546.70645</v>
      </c>
      <c r="H646" s="3">
        <f t="shared" si="15"/>
        <v>8.000000000174623E-2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12139103.439999999</v>
      </c>
      <c r="D647" s="2">
        <f>'PR-RAS'!E654</f>
        <v>15575662.01</v>
      </c>
      <c r="E647" s="2">
        <v>0</v>
      </c>
      <c r="F647" s="2">
        <v>0</v>
      </c>
      <c r="G647" s="3">
        <f t="shared" si="14"/>
        <v>27965616.13916</v>
      </c>
      <c r="H647" s="3">
        <f t="shared" si="15"/>
        <v>0.44999999925494194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11967564.359999999</v>
      </c>
      <c r="D648" s="2">
        <f>'PR-RAS'!E655</f>
        <v>15452082.01</v>
      </c>
      <c r="E648" s="2">
        <v>0</v>
      </c>
      <c r="F648" s="2">
        <v>0</v>
      </c>
      <c r="G648" s="3">
        <f t="shared" si="14"/>
        <v>27738008.261859998</v>
      </c>
      <c r="H648" s="3">
        <f t="shared" si="15"/>
        <v>0.36999999918043613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207333.02999999933</v>
      </c>
      <c r="D649" s="2">
        <f>'PR-RAS'!E656</f>
        <v>330913.02999999933</v>
      </c>
      <c r="E649" s="2">
        <v>0</v>
      </c>
      <c r="F649" s="2">
        <v>0</v>
      </c>
      <c r="G649" s="3">
        <f t="shared" si="14"/>
        <v>563215.09031999868</v>
      </c>
      <c r="H649" s="3">
        <f t="shared" si="15"/>
        <v>5.9999998658895493E-2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222</v>
      </c>
      <c r="D651" s="2">
        <f>'PR-RAS'!E658</f>
        <v>262</v>
      </c>
      <c r="E651" s="2">
        <v>0</v>
      </c>
      <c r="F651" s="2">
        <v>0</v>
      </c>
      <c r="G651" s="3">
        <f t="shared" si="14"/>
        <v>484.90000000000003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174</v>
      </c>
      <c r="D653" s="2">
        <f>'PR-RAS'!E660</f>
        <v>177</v>
      </c>
      <c r="E653" s="2">
        <v>0</v>
      </c>
      <c r="F653" s="2">
        <v>0</v>
      </c>
      <c r="G653" s="3">
        <f t="shared" si="14"/>
        <v>344.25600000000003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248767.3</v>
      </c>
      <c r="D670" s="2">
        <f>'PR-RAS'!E677</f>
        <v>0</v>
      </c>
      <c r="E670" s="2">
        <v>0</v>
      </c>
      <c r="F670" s="2">
        <v>0</v>
      </c>
      <c r="G670" s="3">
        <f t="shared" si="14"/>
        <v>166425.32370000001</v>
      </c>
      <c r="H670" s="3">
        <f t="shared" si="15"/>
        <v>0.29999999998835847</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257130.79</v>
      </c>
      <c r="D676" s="2">
        <f>'PR-RAS'!E683</f>
        <v>50654.55</v>
      </c>
      <c r="E676" s="2">
        <v>0</v>
      </c>
      <c r="F676" s="2">
        <v>0</v>
      </c>
      <c r="G676" s="3">
        <f t="shared" si="14"/>
        <v>241946.92575000002</v>
      </c>
      <c r="H676" s="3">
        <f t="shared" si="15"/>
        <v>0.65999999998894054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33875</v>
      </c>
      <c r="D678" s="2">
        <f>'PR-RAS'!E685</f>
        <v>31236.46</v>
      </c>
      <c r="E678" s="2">
        <v>0</v>
      </c>
      <c r="F678" s="2">
        <v>0</v>
      </c>
      <c r="G678" s="3">
        <f t="shared" si="14"/>
        <v>65227.541840000005</v>
      </c>
      <c r="H678" s="3">
        <f t="shared" si="15"/>
        <v>0.45999999999912689</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12600</v>
      </c>
      <c r="D725" s="2">
        <f>'PR-RAS'!E732</f>
        <v>23000</v>
      </c>
      <c r="E725" s="2">
        <v>0</v>
      </c>
      <c r="F725" s="2">
        <v>0</v>
      </c>
      <c r="G725" s="3">
        <f t="shared" si="14"/>
        <v>42426.400000000001</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7063.04</v>
      </c>
      <c r="D726" s="2">
        <f>'PR-RAS'!E733</f>
        <v>9270.15</v>
      </c>
      <c r="E726" s="2">
        <v>0</v>
      </c>
      <c r="F726" s="2">
        <v>0</v>
      </c>
      <c r="G726" s="3">
        <f t="shared" si="14"/>
        <v>18562.4215</v>
      </c>
      <c r="H726" s="3">
        <f t="shared" si="15"/>
        <v>0.18999999999959982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103474.32</v>
      </c>
      <c r="D727" s="2">
        <f>'PR-RAS'!E734</f>
        <v>136260.29999999999</v>
      </c>
      <c r="E727" s="2">
        <v>0</v>
      </c>
      <c r="F727" s="2">
        <v>0</v>
      </c>
      <c r="G727" s="3">
        <f t="shared" si="14"/>
        <v>272972.31192000001</v>
      </c>
      <c r="H727" s="3">
        <f t="shared" si="15"/>
        <v>0.61999999999534339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2017.21</v>
      </c>
      <c r="D729" s="2">
        <f>'PR-RAS'!E736</f>
        <v>3759.32</v>
      </c>
      <c r="E729" s="2">
        <v>0</v>
      </c>
      <c r="F729" s="2">
        <v>0</v>
      </c>
      <c r="G729" s="3">
        <f t="shared" si="14"/>
        <v>6942.0987999999998</v>
      </c>
      <c r="H729" s="3">
        <f t="shared" si="15"/>
        <v>0.53000000000020009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416433.91999999998</v>
      </c>
      <c r="D731" s="2">
        <f>'PR-RAS'!E738</f>
        <v>394676.88</v>
      </c>
      <c r="E731" s="2">
        <v>0</v>
      </c>
      <c r="F731" s="2">
        <v>0</v>
      </c>
      <c r="G731" s="3">
        <f t="shared" si="14"/>
        <v>880225.00639999995</v>
      </c>
      <c r="H731" s="3">
        <f t="shared" si="15"/>
        <v>0.20000000001164153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8312.1200000000008</v>
      </c>
      <c r="D734" s="2">
        <f>'PR-RAS'!E741</f>
        <v>8882.48</v>
      </c>
      <c r="E734" s="2">
        <v>0</v>
      </c>
      <c r="F734" s="2">
        <v>0</v>
      </c>
      <c r="G734" s="3">
        <f t="shared" si="14"/>
        <v>19114.499640000002</v>
      </c>
      <c r="H734" s="3">
        <f t="shared" si="15"/>
        <v>0.6000000000003638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15755.41</v>
      </c>
      <c r="D735" s="2">
        <f>'PR-RAS'!E742</f>
        <v>31833.8</v>
      </c>
      <c r="E735" s="2">
        <v>0</v>
      </c>
      <c r="F735" s="2">
        <v>0</v>
      </c>
      <c r="G735" s="3">
        <f t="shared" si="14"/>
        <v>58296.489339999993</v>
      </c>
      <c r="H735" s="3">
        <f t="shared" si="15"/>
        <v>0.61000000000058208</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2771503.8600000003</v>
      </c>
      <c r="D1011" s="7">
        <f>BILANCA!E6</f>
        <v>3634638.58</v>
      </c>
      <c r="E1011" s="7">
        <v>0</v>
      </c>
      <c r="F1011" s="7">
        <v>0</v>
      </c>
      <c r="G1011" s="8">
        <f t="shared" ref="G1011:G1306" si="38">B1011/1000*C1011+B1011/500*D1011</f>
        <v>10040.78102</v>
      </c>
      <c r="H1011" s="8">
        <f t="shared" si="35"/>
        <v>0.55999999959021807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1353007.26</v>
      </c>
      <c r="D1012" s="2">
        <f>BILANCA!E7</f>
        <v>2001724.26</v>
      </c>
      <c r="E1012" s="2">
        <v>0</v>
      </c>
      <c r="F1012" s="2">
        <v>0</v>
      </c>
      <c r="G1012" s="3">
        <f t="shared" si="38"/>
        <v>10712.91156</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284295.82</v>
      </c>
      <c r="D1013" s="2">
        <f>BILANCA!E8</f>
        <v>270582.05000000005</v>
      </c>
      <c r="E1013" s="2">
        <v>0</v>
      </c>
      <c r="F1013" s="2">
        <v>0</v>
      </c>
      <c r="G1013" s="3">
        <f t="shared" si="38"/>
        <v>2476.3797600000003</v>
      </c>
      <c r="H1013" s="3">
        <f t="shared" si="35"/>
        <v>0.23000000003958121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285485.34000000003</v>
      </c>
      <c r="D1015" s="2">
        <f>BILANCA!E10</f>
        <v>286045.84000000003</v>
      </c>
      <c r="E1015" s="2">
        <v>0</v>
      </c>
      <c r="F1015" s="2">
        <v>0</v>
      </c>
      <c r="G1015" s="3">
        <f t="shared" si="38"/>
        <v>4287.8851000000004</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1189.52</v>
      </c>
      <c r="D1016" s="2">
        <f>BILANCA!E11</f>
        <v>15463.79</v>
      </c>
      <c r="E1016" s="2">
        <v>0</v>
      </c>
      <c r="F1016" s="2">
        <v>0</v>
      </c>
      <c r="G1016" s="3">
        <f t="shared" si="38"/>
        <v>192.70260000000002</v>
      </c>
      <c r="H1016" s="3">
        <f t="shared" si="35"/>
        <v>0.68999999999914507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1068711.44</v>
      </c>
      <c r="D1017" s="2">
        <f>BILANCA!E12</f>
        <v>1731142.21</v>
      </c>
      <c r="E1017" s="2">
        <v>0</v>
      </c>
      <c r="F1017" s="2">
        <v>0</v>
      </c>
      <c r="G1017" s="3">
        <f t="shared" si="38"/>
        <v>31716.971019999997</v>
      </c>
      <c r="H1017" s="3">
        <f t="shared" si="35"/>
        <v>0.64999999990686774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189950.76</v>
      </c>
      <c r="D1024" s="2">
        <f>BILANCA!E19</f>
        <v>242476.8899999999</v>
      </c>
      <c r="E1024" s="2">
        <v>0</v>
      </c>
      <c r="F1024" s="2">
        <v>0</v>
      </c>
      <c r="G1024" s="3">
        <f t="shared" si="38"/>
        <v>9448.6635599999972</v>
      </c>
      <c r="H1024" s="3">
        <f t="shared" si="35"/>
        <v>0.35000000009313226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153459.17000000001</v>
      </c>
      <c r="D1025" s="2">
        <f>BILANCA!E20</f>
        <v>157120.68</v>
      </c>
      <c r="E1025" s="2">
        <v>0</v>
      </c>
      <c r="F1025" s="2">
        <v>0</v>
      </c>
      <c r="G1025" s="3">
        <f t="shared" si="38"/>
        <v>7015.5079499999993</v>
      </c>
      <c r="H1025" s="3">
        <f t="shared" si="35"/>
        <v>0.4900000000197906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83143</v>
      </c>
      <c r="D1026" s="2">
        <f>BILANCA!E21</f>
        <v>86633.25</v>
      </c>
      <c r="E1026" s="2">
        <v>0</v>
      </c>
      <c r="F1026" s="2">
        <v>0</v>
      </c>
      <c r="G1026" s="3">
        <f t="shared" si="38"/>
        <v>4102.5519999999997</v>
      </c>
      <c r="H1026" s="3">
        <f t="shared" si="35"/>
        <v>0.25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30084.11</v>
      </c>
      <c r="D1027" s="2">
        <f>BILANCA!E22</f>
        <v>35149.58</v>
      </c>
      <c r="E1027" s="2">
        <v>0</v>
      </c>
      <c r="F1027" s="2">
        <v>0</v>
      </c>
      <c r="G1027" s="3">
        <f t="shared" si="38"/>
        <v>1706.51559</v>
      </c>
      <c r="H1027" s="3">
        <f t="shared" si="35"/>
        <v>0.52999999999883585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689452.11</v>
      </c>
      <c r="D1028" s="2">
        <f>BILANCA!E23</f>
        <v>793619.73</v>
      </c>
      <c r="E1028" s="2">
        <v>0</v>
      </c>
      <c r="F1028" s="2">
        <v>0</v>
      </c>
      <c r="G1028" s="3">
        <f t="shared" si="38"/>
        <v>40980.448259999997</v>
      </c>
      <c r="H1028" s="3">
        <f t="shared" si="35"/>
        <v>0.38000000000465661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3997.69</v>
      </c>
      <c r="D1029" s="2">
        <f>BILANCA!E24</f>
        <v>4317.1899999999996</v>
      </c>
      <c r="E1029" s="2">
        <v>0</v>
      </c>
      <c r="F1029" s="2">
        <v>0</v>
      </c>
      <c r="G1029" s="3">
        <f t="shared" si="38"/>
        <v>240.00932999999998</v>
      </c>
      <c r="H1029" s="3">
        <f t="shared" si="35"/>
        <v>0.49999999999954525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5332.12</v>
      </c>
      <c r="D1031" s="2">
        <f>BILANCA!E26</f>
        <v>5123.21</v>
      </c>
      <c r="E1031" s="2">
        <v>0</v>
      </c>
      <c r="F1031" s="2">
        <v>0</v>
      </c>
      <c r="G1031" s="3">
        <f t="shared" si="38"/>
        <v>327.14934</v>
      </c>
      <c r="H1031" s="3">
        <f t="shared" si="35"/>
        <v>0.32999999999992724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775517.44</v>
      </c>
      <c r="D1033" s="2">
        <f>BILANCA!E28</f>
        <v>839486.75</v>
      </c>
      <c r="E1033" s="2">
        <v>0</v>
      </c>
      <c r="F1033" s="2">
        <v>0</v>
      </c>
      <c r="G1033" s="3">
        <f t="shared" si="38"/>
        <v>56453.291620000004</v>
      </c>
      <c r="H1033" s="3">
        <f t="shared" si="35"/>
        <v>0.68999999994412065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870157.5</v>
      </c>
      <c r="D1034" s="2">
        <f>BILANCA!E29</f>
        <v>1482662.06</v>
      </c>
      <c r="E1034" s="2">
        <v>0</v>
      </c>
      <c r="F1034" s="2">
        <v>0</v>
      </c>
      <c r="G1034" s="3">
        <f t="shared" si="38"/>
        <v>92051.558879999997</v>
      </c>
      <c r="H1034" s="3">
        <f t="shared" si="35"/>
        <v>0.56000000005587935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4181704.57</v>
      </c>
      <c r="D1035" s="2">
        <f>BILANCA!E30</f>
        <v>5090209.95</v>
      </c>
      <c r="E1035" s="2">
        <v>0</v>
      </c>
      <c r="F1035" s="2">
        <v>0</v>
      </c>
      <c r="G1035" s="3">
        <f t="shared" si="38"/>
        <v>359053.11175000004</v>
      </c>
      <c r="H1035" s="3">
        <f t="shared" si="35"/>
        <v>0.47999999998137355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3311547.07</v>
      </c>
      <c r="D1039" s="2">
        <f>BILANCA!E34</f>
        <v>3607547.89</v>
      </c>
      <c r="E1039" s="2">
        <v>0</v>
      </c>
      <c r="F1039" s="2">
        <v>0</v>
      </c>
      <c r="G1039" s="3">
        <f t="shared" si="38"/>
        <v>305272.64264999999</v>
      </c>
      <c r="H1039" s="3">
        <f t="shared" si="35"/>
        <v>0.17999999970197678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8603.18</v>
      </c>
      <c r="D1050" s="2">
        <f>BILANCA!E45</f>
        <v>6003.2599999999948</v>
      </c>
      <c r="E1050" s="2">
        <v>0</v>
      </c>
      <c r="F1050" s="2">
        <v>0</v>
      </c>
      <c r="G1050" s="3">
        <f t="shared" si="38"/>
        <v>824.38799999999958</v>
      </c>
      <c r="H1050" s="3">
        <f t="shared" si="35"/>
        <v>0.43999999999505235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62950.77</v>
      </c>
      <c r="D1052" s="2">
        <f>BILANCA!E47</f>
        <v>60409.24</v>
      </c>
      <c r="E1052" s="2">
        <v>0</v>
      </c>
      <c r="F1052" s="2">
        <v>0</v>
      </c>
      <c r="G1052" s="3">
        <f t="shared" si="38"/>
        <v>7718.3084999999992</v>
      </c>
      <c r="H1052" s="3">
        <f t="shared" si="35"/>
        <v>0.47000000000116415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54347.59</v>
      </c>
      <c r="D1055" s="2">
        <f>BILANCA!E50</f>
        <v>54405.98</v>
      </c>
      <c r="E1055" s="2">
        <v>0</v>
      </c>
      <c r="F1055" s="2">
        <v>0</v>
      </c>
      <c r="G1055" s="3">
        <f t="shared" si="38"/>
        <v>7342.1797499999993</v>
      </c>
      <c r="H1055" s="3">
        <f t="shared" si="35"/>
        <v>0.43000000000029104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72460.19</v>
      </c>
      <c r="D1059" s="2">
        <f>BILANCA!E54</f>
        <v>78285.02</v>
      </c>
      <c r="E1059" s="2">
        <v>0</v>
      </c>
      <c r="F1059" s="2">
        <v>0</v>
      </c>
      <c r="G1059" s="3">
        <f t="shared" si="38"/>
        <v>11222.48127</v>
      </c>
      <c r="H1059" s="3">
        <f t="shared" si="35"/>
        <v>0.21000000000640284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72460.19</v>
      </c>
      <c r="D1060" s="2">
        <f>BILANCA!E55</f>
        <v>78285.02</v>
      </c>
      <c r="E1060" s="2">
        <v>0</v>
      </c>
      <c r="F1060" s="2">
        <v>0</v>
      </c>
      <c r="G1060" s="3">
        <f t="shared" si="38"/>
        <v>11451.511500000001</v>
      </c>
      <c r="H1060" s="3">
        <f t="shared" si="35"/>
        <v>0.21000000000640284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1418496.6</v>
      </c>
      <c r="D1074" s="2">
        <f>BILANCA!E69</f>
        <v>1632914.3199999998</v>
      </c>
      <c r="E1074" s="2">
        <v>0</v>
      </c>
      <c r="F1074" s="2">
        <v>0</v>
      </c>
      <c r="G1074" s="3">
        <f t="shared" si="38"/>
        <v>299796.81536000001</v>
      </c>
      <c r="H1074" s="3">
        <f t="shared" si="35"/>
        <v>0.71999999973922968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207333.03</v>
      </c>
      <c r="D1075" s="2">
        <f>BILANCA!E70</f>
        <v>330913.03000000003</v>
      </c>
      <c r="E1075" s="2">
        <v>0</v>
      </c>
      <c r="F1075" s="2">
        <v>0</v>
      </c>
      <c r="G1075" s="3">
        <f t="shared" si="38"/>
        <v>56495.340850000008</v>
      </c>
      <c r="H1075" s="3">
        <f t="shared" si="35"/>
        <v>6.0000000026775524E-2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207333.03</v>
      </c>
      <c r="D1076" s="2">
        <f>BILANCA!E71</f>
        <v>330913.03000000003</v>
      </c>
      <c r="E1076" s="2">
        <v>0</v>
      </c>
      <c r="F1076" s="2">
        <v>0</v>
      </c>
      <c r="G1076" s="3">
        <f t="shared" si="38"/>
        <v>57364.499940000009</v>
      </c>
      <c r="H1076" s="3">
        <f t="shared" si="35"/>
        <v>6.0000000026775524E-2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207333.03</v>
      </c>
      <c r="D1078" s="2">
        <f>BILANCA!E73</f>
        <v>330913.03000000003</v>
      </c>
      <c r="E1078" s="2">
        <v>0</v>
      </c>
      <c r="F1078" s="2">
        <v>0</v>
      </c>
      <c r="G1078" s="3">
        <f t="shared" si="38"/>
        <v>59102.818120000004</v>
      </c>
      <c r="H1078" s="3">
        <f t="shared" si="35"/>
        <v>6.0000000026775524E-2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20288.28</v>
      </c>
      <c r="D1087" s="2">
        <f>BILANCA!E82</f>
        <v>40743.370000000003</v>
      </c>
      <c r="E1087" s="2">
        <v>0</v>
      </c>
      <c r="F1087" s="2">
        <v>0</v>
      </c>
      <c r="G1087" s="3">
        <f t="shared" si="38"/>
        <v>7836.6765400000004</v>
      </c>
      <c r="H1087" s="3">
        <f t="shared" si="35"/>
        <v>0.65000000000145519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260</v>
      </c>
      <c r="D1089" s="2">
        <f>BILANCA!E84</f>
        <v>5006.1000000000004</v>
      </c>
      <c r="E1089" s="2">
        <v>0</v>
      </c>
      <c r="F1089" s="2">
        <v>0</v>
      </c>
      <c r="G1089" s="3">
        <f t="shared" si="38"/>
        <v>811.50380000000007</v>
      </c>
      <c r="H1089" s="3">
        <f t="shared" si="35"/>
        <v>0.1000000000003638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7580.57</v>
      </c>
      <c r="D1090" s="2">
        <f>BILANCA!E85</f>
        <v>8933.4599999999991</v>
      </c>
      <c r="E1090" s="2">
        <v>0</v>
      </c>
      <c r="F1090" s="2">
        <v>0</v>
      </c>
      <c r="G1090" s="3">
        <f t="shared" si="38"/>
        <v>2035.7991999999999</v>
      </c>
      <c r="H1090" s="3">
        <f t="shared" si="35"/>
        <v>0.88999999999941792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12447.71</v>
      </c>
      <c r="D1092" s="2">
        <f>BILANCA!E87</f>
        <v>26803.81</v>
      </c>
      <c r="E1092" s="2">
        <v>0</v>
      </c>
      <c r="F1092" s="2">
        <v>0</v>
      </c>
      <c r="G1092" s="3">
        <f t="shared" si="38"/>
        <v>5416.5370600000006</v>
      </c>
      <c r="H1092" s="3">
        <f t="shared" si="35"/>
        <v>0.47999999999956344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1190875.29</v>
      </c>
      <c r="D1152" s="2">
        <f>BILANCA!E147</f>
        <v>1261257.92</v>
      </c>
      <c r="E1152" s="2">
        <v>0</v>
      </c>
      <c r="F1152" s="2">
        <v>0</v>
      </c>
      <c r="G1152" s="3">
        <f t="shared" si="38"/>
        <v>527301.54045999993</v>
      </c>
      <c r="H1152" s="3">
        <f t="shared" si="41"/>
        <v>0.37000000011175871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6818.53</v>
      </c>
      <c r="D1155" s="2">
        <f>BILANCA!E150</f>
        <v>79063.23</v>
      </c>
      <c r="E1155" s="2">
        <v>0</v>
      </c>
      <c r="F1155" s="2">
        <v>0</v>
      </c>
      <c r="G1155" s="3">
        <f t="shared" si="38"/>
        <v>23917.023549999994</v>
      </c>
      <c r="H1155" s="3">
        <f t="shared" si="41"/>
        <v>0.69999999999618012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6818.53</v>
      </c>
      <c r="D1161" s="2">
        <f>BILANCA!E156</f>
        <v>16829.509999999998</v>
      </c>
      <c r="E1161" s="2">
        <v>0</v>
      </c>
      <c r="F1161" s="2">
        <v>0</v>
      </c>
      <c r="G1161" s="3">
        <f t="shared" si="38"/>
        <v>6112.1100499999993</v>
      </c>
      <c r="H1161" s="3">
        <f t="shared" si="41"/>
        <v>0.96000000000185537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62233.72</v>
      </c>
      <c r="E1163" s="2">
        <v>0</v>
      </c>
      <c r="F1163" s="2">
        <v>0</v>
      </c>
      <c r="G1163" s="3">
        <f t="shared" si="38"/>
        <v>19043.518319999999</v>
      </c>
      <c r="H1163" s="3">
        <f t="shared" si="41"/>
        <v>0.27999999999883585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20964.939999999999</v>
      </c>
      <c r="D1166" s="2">
        <f>BILANCA!E161</f>
        <v>14072.43</v>
      </c>
      <c r="E1166" s="2">
        <v>0</v>
      </c>
      <c r="F1166" s="2">
        <v>0</v>
      </c>
      <c r="G1166" s="3">
        <f t="shared" si="38"/>
        <v>7661.1288000000004</v>
      </c>
      <c r="H1166" s="3">
        <f t="shared" si="41"/>
        <v>0.49000000000160071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1163091.82</v>
      </c>
      <c r="D1167" s="2">
        <f>BILANCA!E162</f>
        <v>1168122.26</v>
      </c>
      <c r="E1167" s="2">
        <v>0</v>
      </c>
      <c r="F1167" s="2">
        <v>0</v>
      </c>
      <c r="G1167" s="3">
        <f t="shared" si="38"/>
        <v>549395.80538000003</v>
      </c>
      <c r="H1167" s="3">
        <f t="shared" si="41"/>
        <v>0.43999999994412065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2771503.86</v>
      </c>
      <c r="D1180" s="2">
        <f>BILANCA!E176</f>
        <v>3634638.58</v>
      </c>
      <c r="E1180" s="2">
        <v>0</v>
      </c>
      <c r="F1180" s="2">
        <v>0</v>
      </c>
      <c r="G1180" s="3">
        <f t="shared" si="38"/>
        <v>1706932.7734000003</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968985.58</v>
      </c>
      <c r="D1181" s="2">
        <f>BILANCA!E177</f>
        <v>1120918.67</v>
      </c>
      <c r="E1181" s="2">
        <v>0</v>
      </c>
      <c r="F1181" s="2">
        <v>0</v>
      </c>
      <c r="G1181" s="3">
        <f t="shared" si="38"/>
        <v>549050.71932000003</v>
      </c>
      <c r="H1181" s="3">
        <f t="shared" si="41"/>
        <v>0.75000000011641532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967856.58</v>
      </c>
      <c r="D1182" s="2">
        <f>BILANCA!E178</f>
        <v>1113455.22</v>
      </c>
      <c r="E1182" s="2">
        <v>0</v>
      </c>
      <c r="F1182" s="2">
        <v>0</v>
      </c>
      <c r="G1182" s="3">
        <f t="shared" si="38"/>
        <v>549499.92744</v>
      </c>
      <c r="H1182" s="3">
        <f t="shared" si="41"/>
        <v>0.64000000001396984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901560.21</v>
      </c>
      <c r="D1183" s="2">
        <f>BILANCA!E179</f>
        <v>992649.51</v>
      </c>
      <c r="E1183" s="2">
        <v>0</v>
      </c>
      <c r="F1183" s="2">
        <v>0</v>
      </c>
      <c r="G1183" s="3">
        <f t="shared" si="38"/>
        <v>499426.64678999997</v>
      </c>
      <c r="H1183" s="3">
        <f t="shared" si="41"/>
        <v>0.69999999995343387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62308.29</v>
      </c>
      <c r="D1184" s="2">
        <f>BILANCA!E180</f>
        <v>120798.92</v>
      </c>
      <c r="E1184" s="2">
        <v>0</v>
      </c>
      <c r="F1184" s="2">
        <v>0</v>
      </c>
      <c r="G1184" s="3">
        <f t="shared" si="38"/>
        <v>52879.666619999989</v>
      </c>
      <c r="H1184" s="3">
        <f t="shared" si="41"/>
        <v>0.37000000000261934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38.08</v>
      </c>
      <c r="D1185" s="2">
        <f>BILANCA!E181</f>
        <v>6.79</v>
      </c>
      <c r="E1185" s="2">
        <v>0</v>
      </c>
      <c r="F1185" s="2">
        <v>0</v>
      </c>
      <c r="G1185" s="3">
        <f t="shared" si="38"/>
        <v>9.0404999999999998</v>
      </c>
      <c r="H1185" s="3">
        <f t="shared" si="41"/>
        <v>0.28999999999999826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38.08</v>
      </c>
      <c r="D1188" s="2">
        <f>BILANCA!E184</f>
        <v>6.79</v>
      </c>
      <c r="E1188" s="2">
        <v>0</v>
      </c>
      <c r="F1188" s="2">
        <v>0</v>
      </c>
      <c r="G1188" s="3">
        <f t="shared" si="38"/>
        <v>9.1954799999999999</v>
      </c>
      <c r="H1188" s="3">
        <f t="shared" si="41"/>
        <v>0.28999999999999826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3950</v>
      </c>
      <c r="D1200" s="2">
        <f>BILANCA!E196</f>
        <v>0</v>
      </c>
      <c r="E1200" s="2">
        <v>0</v>
      </c>
      <c r="F1200" s="2">
        <v>0</v>
      </c>
      <c r="G1200" s="3">
        <f t="shared" si="38"/>
        <v>750.5</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1129</v>
      </c>
      <c r="D1201" s="2">
        <f>BILANCA!E197</f>
        <v>1496.25</v>
      </c>
      <c r="E1201" s="2">
        <v>0</v>
      </c>
      <c r="F1201" s="2">
        <v>0</v>
      </c>
      <c r="G1201" s="3">
        <f t="shared" si="38"/>
        <v>787.20650000000001</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1129</v>
      </c>
      <c r="D1203" s="2">
        <f>BILANCA!E199</f>
        <v>1496.25</v>
      </c>
      <c r="E1203" s="2">
        <v>0</v>
      </c>
      <c r="F1203" s="2">
        <v>0</v>
      </c>
      <c r="G1203" s="3">
        <f t="shared" si="44"/>
        <v>795.44949999999994</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5967.2</v>
      </c>
      <c r="E1251" s="2">
        <v>0</v>
      </c>
      <c r="F1251" s="2">
        <v>0</v>
      </c>
      <c r="G1251" s="3">
        <f>B1251/1000*C1251+B1251/500*D1251</f>
        <v>2876.1904</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1802518.28</v>
      </c>
      <c r="D1255" s="2">
        <f>BILANCA!E251</f>
        <v>2513719.91</v>
      </c>
      <c r="E1255" s="2">
        <v>0</v>
      </c>
      <c r="F1255" s="2">
        <v>0</v>
      </c>
      <c r="G1255" s="3">
        <f t="shared" si="38"/>
        <v>1673339.7345</v>
      </c>
      <c r="H1255" s="3">
        <f t="shared" si="41"/>
        <v>0.36999999987892807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1353007.26</v>
      </c>
      <c r="D1256" s="2">
        <f>BILANCA!E252</f>
        <v>2001724.26</v>
      </c>
      <c r="E1256" s="2">
        <v>0</v>
      </c>
      <c r="F1256" s="2">
        <v>0</v>
      </c>
      <c r="G1256" s="3">
        <f t="shared" si="38"/>
        <v>1317688.12188</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1353007.26</v>
      </c>
      <c r="D1257" s="2">
        <f>BILANCA!E253</f>
        <v>2001724.26</v>
      </c>
      <c r="E1257" s="2">
        <v>0</v>
      </c>
      <c r="F1257" s="2">
        <v>0</v>
      </c>
      <c r="G1257" s="3">
        <f t="shared" si="38"/>
        <v>1323044.57766</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-741364.27</v>
      </c>
      <c r="D1259" s="2">
        <f>BILANCA!E255</f>
        <v>-749262.27</v>
      </c>
      <c r="E1259" s="2">
        <v>0</v>
      </c>
      <c r="F1259" s="2">
        <v>0</v>
      </c>
      <c r="G1259" s="3">
        <f t="shared" si="38"/>
        <v>-557732.31368999998</v>
      </c>
      <c r="H1259" s="3">
        <f t="shared" si="41"/>
        <v>0.5400000000372529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285376.13</v>
      </c>
      <c r="D1260" s="2">
        <f>BILANCA!E256</f>
        <v>101440.02</v>
      </c>
      <c r="E1260" s="2">
        <v>0</v>
      </c>
      <c r="F1260" s="2">
        <v>0</v>
      </c>
      <c r="G1260" s="3">
        <f t="shared" si="38"/>
        <v>122064.04250000001</v>
      </c>
      <c r="H1260" s="3">
        <f t="shared" si="41"/>
        <v>0.15000000000873115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285376.13</v>
      </c>
      <c r="D1261" s="2">
        <f>BILANCA!E257</f>
        <v>101440.02</v>
      </c>
      <c r="E1261" s="2">
        <v>0</v>
      </c>
      <c r="F1261" s="2">
        <v>0</v>
      </c>
      <c r="G1261" s="3">
        <f t="shared" si="38"/>
        <v>122552.29867000002</v>
      </c>
      <c r="H1261" s="3">
        <f t="shared" si="41"/>
        <v>0.15000000000873115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1026740.4</v>
      </c>
      <c r="D1264" s="2">
        <f>BILANCA!E260</f>
        <v>850702.29</v>
      </c>
      <c r="E1264" s="2">
        <v>0</v>
      </c>
      <c r="F1264" s="2">
        <v>0</v>
      </c>
      <c r="G1264" s="3">
        <f t="shared" si="38"/>
        <v>692948.82492000004</v>
      </c>
      <c r="H1264" s="3">
        <f t="shared" si="41"/>
        <v>0.69000000006053597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1026740.4</v>
      </c>
      <c r="D1266" s="2">
        <f>BILANCA!E262</f>
        <v>850702.29</v>
      </c>
      <c r="E1266" s="2">
        <v>0</v>
      </c>
      <c r="F1266" s="2">
        <v>0</v>
      </c>
      <c r="G1266" s="3">
        <f t="shared" si="38"/>
        <v>698405.11488000001</v>
      </c>
      <c r="H1266" s="3">
        <f t="shared" si="41"/>
        <v>0.69000000006053597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1190875.29</v>
      </c>
      <c r="D1278" s="2">
        <f>BILANCA!E274</f>
        <v>1261257.92</v>
      </c>
      <c r="E1278" s="2">
        <v>0</v>
      </c>
      <c r="F1278" s="2">
        <v>0</v>
      </c>
      <c r="G1278" s="3">
        <f t="shared" si="38"/>
        <v>995188.82284000004</v>
      </c>
      <c r="H1278" s="3">
        <f t="shared" si="41"/>
        <v>0.37000000011175871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6818.53</v>
      </c>
      <c r="D1281" s="2">
        <f>BILANCA!E277</f>
        <v>79063.23</v>
      </c>
      <c r="E1281" s="2">
        <v>0</v>
      </c>
      <c r="F1281" s="2">
        <v>0</v>
      </c>
      <c r="G1281" s="3">
        <f t="shared" si="48"/>
        <v>44700.092290000001</v>
      </c>
      <c r="H1281" s="3">
        <f t="shared" si="49"/>
        <v>0.69999999999618012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6818.53</v>
      </c>
      <c r="D1287" s="2">
        <f>BILANCA!E283</f>
        <v>16829.509999999998</v>
      </c>
      <c r="E1287" s="2">
        <v>0</v>
      </c>
      <c r="F1287" s="2">
        <v>0</v>
      </c>
      <c r="G1287" s="3">
        <f t="shared" si="48"/>
        <v>11212.281349999999</v>
      </c>
      <c r="H1287" s="3">
        <f t="shared" si="49"/>
        <v>0.96000000000185537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62233.72</v>
      </c>
      <c r="E1289" s="2">
        <v>0</v>
      </c>
      <c r="F1289" s="2">
        <v>0</v>
      </c>
      <c r="G1289" s="3">
        <f t="shared" si="48"/>
        <v>34726.415760000004</v>
      </c>
      <c r="H1289" s="3">
        <f t="shared" si="49"/>
        <v>0.27999999999883585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20965.21</v>
      </c>
      <c r="D1292" s="2">
        <f>BILANCA!E288</f>
        <v>14072.43</v>
      </c>
      <c r="E1292" s="2">
        <v>0</v>
      </c>
      <c r="F1292" s="2">
        <v>0</v>
      </c>
      <c r="G1292" s="3">
        <f t="shared" si="48"/>
        <v>13849.039739999998</v>
      </c>
      <c r="H1292" s="3">
        <f t="shared" si="49"/>
        <v>0.63999999999941792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1163091.55</v>
      </c>
      <c r="D1293" s="2">
        <f>BILANCA!E289</f>
        <v>1168122.26</v>
      </c>
      <c r="E1293" s="2">
        <v>0</v>
      </c>
      <c r="F1293" s="2">
        <v>0</v>
      </c>
      <c r="G1293" s="3">
        <f t="shared" si="48"/>
        <v>990312.10780999996</v>
      </c>
      <c r="H1293" s="3">
        <f t="shared" si="49"/>
        <v>0.7099999999627471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443905.99</v>
      </c>
      <c r="D1301" s="2">
        <f>BILANCA!E297</f>
        <v>639245.30000000005</v>
      </c>
      <c r="E1301" s="2">
        <v>0</v>
      </c>
      <c r="F1301" s="2">
        <v>0</v>
      </c>
      <c r="G1301" s="3">
        <f t="shared" si="38"/>
        <v>501217.40768999996</v>
      </c>
      <c r="H1301" s="3">
        <f t="shared" si="41"/>
        <v>0.31000000005587935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443905.99</v>
      </c>
      <c r="D1302" s="2">
        <f>BILANCA!E298</f>
        <v>639245.30000000005</v>
      </c>
      <c r="E1302" s="2">
        <v>0</v>
      </c>
      <c r="F1302" s="2">
        <v>0</v>
      </c>
      <c r="G1302" s="3">
        <f t="shared" si="38"/>
        <v>502939.80427999998</v>
      </c>
      <c r="H1302" s="3">
        <f t="shared" si="41"/>
        <v>0.31000000005587935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13686.33</v>
      </c>
      <c r="E1305" s="2">
        <v>0</v>
      </c>
      <c r="F1305" s="2">
        <v>0</v>
      </c>
      <c r="G1305" s="3">
        <f t="shared" si="38"/>
        <v>8074.9346999999998</v>
      </c>
      <c r="H1305" s="3">
        <f t="shared" si="41"/>
        <v>0.32999999999992724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1190875.29</v>
      </c>
      <c r="D1306" s="2">
        <f>BILANCA!E303</f>
        <v>1247571.5900000001</v>
      </c>
      <c r="E1306" s="2">
        <v>0</v>
      </c>
      <c r="F1306" s="2">
        <v>0</v>
      </c>
      <c r="G1306" s="3">
        <f t="shared" si="38"/>
        <v>1091061.4671199999</v>
      </c>
      <c r="H1306" s="3">
        <f t="shared" si="41"/>
        <v>0.69999999995343387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11290.8</v>
      </c>
      <c r="D1311" s="2">
        <f>BILANCA!E308</f>
        <v>26803.81</v>
      </c>
      <c r="E1311" s="2">
        <v>0</v>
      </c>
      <c r="F1311" s="2">
        <v>0</v>
      </c>
      <c r="G1311" s="3">
        <f t="shared" si="52"/>
        <v>19534.424419999999</v>
      </c>
      <c r="H1311" s="3">
        <f t="shared" si="41"/>
        <v>0.38999999999941792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1156.9100000000001</v>
      </c>
      <c r="D1312" s="2">
        <f>BILANCA!E309</f>
        <v>0</v>
      </c>
      <c r="E1312" s="2">
        <v>0</v>
      </c>
      <c r="F1312" s="2">
        <v>0</v>
      </c>
      <c r="G1312" s="3">
        <f t="shared" si="52"/>
        <v>349.38682</v>
      </c>
      <c r="H1312" s="3">
        <f t="shared" si="41"/>
        <v>8.9999999999918145E-2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2099.12</v>
      </c>
      <c r="D1339" s="2">
        <f>BILANCA!E336</f>
        <v>6289.8</v>
      </c>
      <c r="E1339" s="2">
        <v>0</v>
      </c>
      <c r="F1339" s="2">
        <v>0</v>
      </c>
      <c r="G1339" s="3">
        <f t="shared" si="52"/>
        <v>4829.2988800000003</v>
      </c>
      <c r="H1339" s="3">
        <f t="shared" si="41"/>
        <v>0.31999999999970896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965757.46</v>
      </c>
      <c r="D1340" s="2">
        <f>BILANCA!E337</f>
        <v>1107165.42</v>
      </c>
      <c r="E1340" s="2">
        <v>0</v>
      </c>
      <c r="F1340" s="2">
        <v>0</v>
      </c>
      <c r="G1340" s="3">
        <f t="shared" si="52"/>
        <v>1049429.139</v>
      </c>
      <c r="H1340" s="3">
        <f t="shared" si="41"/>
        <v>0.87999999988824129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1129</v>
      </c>
      <c r="D1342" s="2">
        <f>BILANCA!E339</f>
        <v>1496.25</v>
      </c>
      <c r="E1342" s="2">
        <v>0</v>
      </c>
      <c r="F1342" s="2">
        <v>0</v>
      </c>
      <c r="G1342" s="3">
        <f t="shared" si="52"/>
        <v>1368.3380000000002</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5967.2</v>
      </c>
      <c r="E1370" s="2">
        <v>0</v>
      </c>
      <c r="F1370" s="2">
        <v>0</v>
      </c>
      <c r="G1370" s="3">
        <f t="shared" si="57"/>
        <v>4296.384</v>
      </c>
      <c r="H1370" s="3">
        <f t="shared" si="58"/>
        <v>0.1999999999998181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19528.5</v>
      </c>
      <c r="D1390" s="2">
        <f>BILANCA!E387</f>
        <v>19528.5</v>
      </c>
      <c r="E1390" s="2">
        <v>0</v>
      </c>
      <c r="F1390" s="2">
        <v>0</v>
      </c>
      <c r="G1390" s="3">
        <f t="shared" ref="G1390:G1399" si="61">B1390/1000*C1390+B1390/500*D1390</f>
        <v>22262.489999999998</v>
      </c>
      <c r="H1390" s="3">
        <f t="shared" ref="H1390:H1399" si="62">ABS(C1390-ROUND(C1390,0))+ABS(D1390-ROUND(D1390,0))</f>
        <v>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158266.89000000001</v>
      </c>
      <c r="D1394" s="2">
        <f>BILANCA!E391</f>
        <v>255235.98</v>
      </c>
      <c r="E1394" s="2">
        <v>0</v>
      </c>
      <c r="F1394" s="2">
        <v>0</v>
      </c>
      <c r="G1394" s="3">
        <f t="shared" si="61"/>
        <v>256795.71840000001</v>
      </c>
      <c r="H1394" s="3">
        <f t="shared" si="62"/>
        <v>0.12999999997555278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266110.59999999998</v>
      </c>
      <c r="D1395" s="2">
        <f>BILANCA!E392</f>
        <v>234750.6</v>
      </c>
      <c r="E1395" s="2">
        <v>0</v>
      </c>
      <c r="F1395" s="2">
        <v>0</v>
      </c>
      <c r="G1395" s="3">
        <f t="shared" si="61"/>
        <v>283210.54300000001</v>
      </c>
      <c r="H1395" s="3">
        <f t="shared" si="62"/>
        <v>0.8000000000174623</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129730.22</v>
      </c>
      <c r="E1399" s="2">
        <v>0</v>
      </c>
      <c r="F1399" s="2">
        <v>0</v>
      </c>
      <c r="G1399" s="3">
        <f t="shared" si="61"/>
        <v>100930.11116</v>
      </c>
      <c r="H1399" s="3">
        <f t="shared" si="62"/>
        <v>0.22000000000116415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12029339.199999999</v>
      </c>
      <c r="D1485" s="2">
        <f>'RAS-funkcijski'!E89</f>
        <v>15349962.1</v>
      </c>
      <c r="E1485" s="2">
        <v>0</v>
      </c>
      <c r="F1485" s="2">
        <v>0</v>
      </c>
      <c r="G1485" s="3">
        <f t="shared" si="52"/>
        <v>3631987.389</v>
      </c>
      <c r="H1485" s="3">
        <f t="shared" si="63"/>
        <v>0.29999999888241291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12029339.199999999</v>
      </c>
      <c r="D1502" s="2">
        <f>'RAS-funkcijski'!E106</f>
        <v>15349962.1</v>
      </c>
      <c r="E1502" s="2">
        <v>0</v>
      </c>
      <c r="F1502" s="2">
        <v>0</v>
      </c>
      <c r="G1502" s="3">
        <f t="shared" si="52"/>
        <v>4358384.8668</v>
      </c>
      <c r="H1502" s="3">
        <f t="shared" si="63"/>
        <v>0.29999999888241291</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12029339.199999999</v>
      </c>
      <c r="D1537" s="14">
        <f>'RAS-funkcijski'!E141</f>
        <v>15349962.1</v>
      </c>
      <c r="E1537" s="14">
        <v>0</v>
      </c>
      <c r="F1537" s="14">
        <v>0</v>
      </c>
      <c r="G1537" s="15">
        <f t="shared" si="52"/>
        <v>5853909.0858000005</v>
      </c>
      <c r="H1537" s="15">
        <f t="shared" si="63"/>
        <v>0.29999999888241291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83246.38</v>
      </c>
      <c r="D1538" s="7">
        <f>'P-VRIO'!E5</f>
        <v>454889.33</v>
      </c>
      <c r="E1538" s="7">
        <v>0</v>
      </c>
      <c r="F1538" s="7">
        <v>0</v>
      </c>
      <c r="G1538" s="8">
        <f t="shared" si="52"/>
        <v>993.0250400000001</v>
      </c>
      <c r="H1538" s="8">
        <f t="shared" si="63"/>
        <v>0.71000000002095476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454059.82</v>
      </c>
      <c r="E1539" s="2">
        <v>0</v>
      </c>
      <c r="F1539" s="2">
        <v>0</v>
      </c>
      <c r="G1539" s="3">
        <f t="shared" si="52"/>
        <v>1816.23928</v>
      </c>
      <c r="H1539" s="3">
        <f t="shared" si="63"/>
        <v>0.17999999999301508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454059.82</v>
      </c>
      <c r="E1540" s="2">
        <v>0</v>
      </c>
      <c r="F1540" s="2">
        <v>0</v>
      </c>
      <c r="G1540" s="3">
        <f t="shared" si="52"/>
        <v>2724.3589200000001</v>
      </c>
      <c r="H1540" s="3">
        <f t="shared" si="63"/>
        <v>0.17999999999301508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454059.82</v>
      </c>
      <c r="E1542" s="2">
        <v>0</v>
      </c>
      <c r="F1542" s="2">
        <v>0</v>
      </c>
      <c r="G1542" s="3">
        <f t="shared" si="52"/>
        <v>4540.5982000000004</v>
      </c>
      <c r="H1542" s="3">
        <f t="shared" si="63"/>
        <v>0.17999999999301508</v>
      </c>
      <c r="I1542" s="11">
        <f t="shared" si="64"/>
        <v>817.30767596828434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83246.38</v>
      </c>
      <c r="D1555" s="2">
        <f>'P-VRIO'!E22</f>
        <v>829.51</v>
      </c>
      <c r="E1555" s="2">
        <v>0</v>
      </c>
      <c r="F1555" s="2">
        <v>0</v>
      </c>
      <c r="G1555" s="3">
        <f t="shared" si="52"/>
        <v>1528.2972</v>
      </c>
      <c r="H1555" s="3">
        <f t="shared" si="63"/>
        <v>0.87000000000466571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83246.38</v>
      </c>
      <c r="D1556" s="2">
        <f>'P-VRIO'!E23</f>
        <v>0</v>
      </c>
      <c r="E1556" s="2">
        <v>0</v>
      </c>
      <c r="F1556" s="2">
        <v>0</v>
      </c>
      <c r="G1556" s="3">
        <f t="shared" si="52"/>
        <v>1581.6812199999999</v>
      </c>
      <c r="H1556" s="3">
        <f t="shared" si="63"/>
        <v>0.38000000000465661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83246.38</v>
      </c>
      <c r="D1558" s="2">
        <f>'P-VRIO'!E25</f>
        <v>0</v>
      </c>
      <c r="E1558" s="2">
        <v>0</v>
      </c>
      <c r="F1558" s="2">
        <v>0</v>
      </c>
      <c r="G1558" s="3">
        <f t="shared" si="52"/>
        <v>1748.1739800000003</v>
      </c>
      <c r="H1558" s="3">
        <f t="shared" si="63"/>
        <v>0.38000000000465661</v>
      </c>
      <c r="I1558" s="11">
        <f t="shared" si="66"/>
        <v>664.30611240814062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829.51</v>
      </c>
      <c r="E1563" s="2">
        <v>0</v>
      </c>
      <c r="F1563" s="2">
        <v>0</v>
      </c>
      <c r="G1563" s="3">
        <f t="shared" si="52"/>
        <v>43.134519999999995</v>
      </c>
      <c r="H1563" s="3">
        <f t="shared" si="63"/>
        <v>0.49000000000000909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829.51</v>
      </c>
      <c r="E1569" s="2">
        <v>0</v>
      </c>
      <c r="F1569" s="2">
        <v>0</v>
      </c>
      <c r="G1569" s="3">
        <f t="shared" si="52"/>
        <v>53.088639999999998</v>
      </c>
      <c r="H1569" s="3">
        <f t="shared" si="63"/>
        <v>0.49000000000000909</v>
      </c>
      <c r="I1569" s="11">
        <f t="shared" si="67"/>
        <v>26.013433600000482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968985.58</v>
      </c>
      <c r="D1582" s="7"/>
      <c r="E1582" s="7">
        <v>0</v>
      </c>
      <c r="F1582" s="7">
        <v>0</v>
      </c>
      <c r="G1582" s="8">
        <f t="shared" ref="G1582:G1686" si="70">B1582/1000*C1582</f>
        <v>968.98558000000003</v>
      </c>
      <c r="H1582" s="8">
        <f t="shared" ref="H1582:H1686" si="71">ABS(C1582-ROUND(C1582,0))</f>
        <v>0.42000000004190952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15311998.809999999</v>
      </c>
      <c r="D1583" s="2">
        <v>0</v>
      </c>
      <c r="E1583" s="2">
        <v>0</v>
      </c>
      <c r="F1583" s="2">
        <v>0</v>
      </c>
      <c r="G1583" s="3">
        <f t="shared" si="70"/>
        <v>30623.997619999998</v>
      </c>
      <c r="H1583" s="3">
        <f t="shared" si="71"/>
        <v>0.19000000134110451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14254601.17</v>
      </c>
      <c r="D1585" s="2">
        <v>0</v>
      </c>
      <c r="E1585" s="2">
        <v>0</v>
      </c>
      <c r="F1585" s="2">
        <v>0</v>
      </c>
      <c r="G1585" s="3">
        <f t="shared" si="70"/>
        <v>57018.40468</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11847574.24</v>
      </c>
      <c r="D1586" s="2">
        <v>0</v>
      </c>
      <c r="E1586" s="2">
        <v>0</v>
      </c>
      <c r="F1586" s="2">
        <v>0</v>
      </c>
      <c r="G1586" s="3">
        <f t="shared" si="70"/>
        <v>59237.871200000001</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2397496.52</v>
      </c>
      <c r="D1587" s="2">
        <v>0</v>
      </c>
      <c r="E1587" s="2">
        <v>0</v>
      </c>
      <c r="F1587" s="2">
        <v>0</v>
      </c>
      <c r="G1587" s="3">
        <f t="shared" si="70"/>
        <v>14384.97912</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9530.41</v>
      </c>
      <c r="D1588" s="2">
        <v>0</v>
      </c>
      <c r="E1588" s="2">
        <v>0</v>
      </c>
      <c r="F1588" s="2">
        <v>0</v>
      </c>
      <c r="G1588" s="3">
        <f t="shared" si="70"/>
        <v>66.712869999999995</v>
      </c>
      <c r="H1588" s="3">
        <f t="shared" si="71"/>
        <v>0.40999999999985448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1019530.44</v>
      </c>
      <c r="D1594" s="2">
        <v>0</v>
      </c>
      <c r="E1594" s="2">
        <v>0</v>
      </c>
      <c r="F1594" s="2">
        <v>0</v>
      </c>
      <c r="G1594" s="3">
        <f t="shared" si="70"/>
        <v>13253.895719999999</v>
      </c>
      <c r="H1594" s="3">
        <f t="shared" si="71"/>
        <v>0.43999999994412065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37867.199999999997</v>
      </c>
      <c r="D1601" s="2">
        <v>0</v>
      </c>
      <c r="E1601" s="2">
        <v>0</v>
      </c>
      <c r="F1601" s="2">
        <v>0</v>
      </c>
      <c r="G1601" s="3">
        <f>B1601/1000*C1601</f>
        <v>757.34399999999994</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15160065.719999999</v>
      </c>
      <c r="D1602" s="2">
        <v>0</v>
      </c>
      <c r="E1602" s="2">
        <v>0</v>
      </c>
      <c r="F1602" s="2">
        <v>0</v>
      </c>
      <c r="G1602" s="3">
        <f t="shared" si="70"/>
        <v>318361.38011999999</v>
      </c>
      <c r="H1602" s="3">
        <f t="shared" si="71"/>
        <v>0.2800000011920929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14105052.529999999</v>
      </c>
      <c r="D1604" s="2">
        <v>0</v>
      </c>
      <c r="E1604" s="2">
        <v>0</v>
      </c>
      <c r="F1604" s="2">
        <v>0</v>
      </c>
      <c r="G1604" s="3">
        <f t="shared" si="70"/>
        <v>324416.20818999998</v>
      </c>
      <c r="H1604" s="3">
        <f t="shared" si="71"/>
        <v>0.47000000067055225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11756484.939999999</v>
      </c>
      <c r="D1605" s="2">
        <v>0</v>
      </c>
      <c r="E1605" s="2">
        <v>0</v>
      </c>
      <c r="F1605" s="2">
        <v>0</v>
      </c>
      <c r="G1605" s="3">
        <f t="shared" si="70"/>
        <v>282155.63855999999</v>
      </c>
      <c r="H1605" s="3">
        <f t="shared" si="71"/>
        <v>6.0000000521540642E-2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2339005.89</v>
      </c>
      <c r="D1606" s="2">
        <v>0</v>
      </c>
      <c r="E1606" s="2">
        <v>0</v>
      </c>
      <c r="F1606" s="2">
        <v>0</v>
      </c>
      <c r="G1606" s="3">
        <f t="shared" si="70"/>
        <v>58475.147250000009</v>
      </c>
      <c r="H1606" s="3">
        <f t="shared" si="71"/>
        <v>0.10999999986961484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9561.7000000000007</v>
      </c>
      <c r="D1607" s="2">
        <v>0</v>
      </c>
      <c r="E1607" s="2">
        <v>0</v>
      </c>
      <c r="F1607" s="2">
        <v>0</v>
      </c>
      <c r="G1607" s="3">
        <f t="shared" si="70"/>
        <v>248.60420000000002</v>
      </c>
      <c r="H1607" s="3">
        <f t="shared" si="71"/>
        <v>0.2999999999992724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1019163.19</v>
      </c>
      <c r="D1613" s="2">
        <v>0</v>
      </c>
      <c r="E1613" s="2">
        <v>0</v>
      </c>
      <c r="F1613" s="2">
        <v>0</v>
      </c>
      <c r="G1613" s="3">
        <f t="shared" si="70"/>
        <v>32613.22208</v>
      </c>
      <c r="H1613" s="3">
        <f t="shared" si="71"/>
        <v>0.18999999994412065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35850</v>
      </c>
      <c r="D1620" s="2">
        <v>0</v>
      </c>
      <c r="E1620" s="2">
        <v>0</v>
      </c>
      <c r="F1620" s="2">
        <v>0</v>
      </c>
      <c r="G1620" s="3">
        <f>B1620/1000*C1620</f>
        <v>1398.15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1120918.67</v>
      </c>
      <c r="D1621" s="2">
        <v>0</v>
      </c>
      <c r="E1621" s="2">
        <v>0</v>
      </c>
      <c r="F1621" s="2">
        <v>0</v>
      </c>
      <c r="G1621" s="3">
        <f t="shared" si="70"/>
        <v>44836.746800000001</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6289.8</v>
      </c>
      <c r="D1622" s="2">
        <v>0</v>
      </c>
      <c r="E1622" s="2">
        <v>0</v>
      </c>
      <c r="F1622" s="2">
        <v>0</v>
      </c>
      <c r="G1622" s="3">
        <f t="shared" si="70"/>
        <v>257.8818</v>
      </c>
      <c r="H1622" s="3">
        <f t="shared" si="71"/>
        <v>0.1999999999998181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6289.8</v>
      </c>
      <c r="D1628" s="2">
        <v>0</v>
      </c>
      <c r="E1628" s="2">
        <v>0</v>
      </c>
      <c r="F1628" s="2">
        <v>0</v>
      </c>
      <c r="G1628" s="3">
        <f t="shared" si="70"/>
        <v>295.62060000000002</v>
      </c>
      <c r="H1628" s="3">
        <f t="shared" si="71"/>
        <v>0.1999999999998181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6289.8</v>
      </c>
      <c r="D1634" s="2">
        <v>0</v>
      </c>
      <c r="E1634" s="2">
        <v>0</v>
      </c>
      <c r="F1634" s="2">
        <v>0</v>
      </c>
      <c r="G1634" s="3">
        <f t="shared" si="70"/>
        <v>333.35939999999999</v>
      </c>
      <c r="H1634" s="3">
        <f t="shared" si="71"/>
        <v>0.1999999999998181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6289.8</v>
      </c>
      <c r="D1635" s="2">
        <v>0</v>
      </c>
      <c r="E1635" s="2">
        <v>0</v>
      </c>
      <c r="F1635" s="2">
        <v>0</v>
      </c>
      <c r="G1635" s="3">
        <f t="shared" si="70"/>
        <v>339.64920000000001</v>
      </c>
      <c r="H1635" s="3">
        <f t="shared" si="71"/>
        <v>0.1999999999998181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1114628.8700000001</v>
      </c>
      <c r="D1681" s="2">
        <v>0</v>
      </c>
      <c r="E1681" s="2">
        <v>0</v>
      </c>
      <c r="F1681" s="2">
        <v>0</v>
      </c>
      <c r="G1681" s="3">
        <f t="shared" si="70"/>
        <v>111462.88700000002</v>
      </c>
      <c r="H1681" s="3">
        <f t="shared" si="71"/>
        <v>0.12999999988824129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18573.62</v>
      </c>
      <c r="D1682" s="2">
        <v>0</v>
      </c>
      <c r="E1682" s="2">
        <v>0</v>
      </c>
      <c r="F1682" s="2">
        <v>0</v>
      </c>
      <c r="G1682" s="3">
        <f t="shared" si="70"/>
        <v>1875.93562</v>
      </c>
      <c r="H1682" s="3">
        <f t="shared" si="71"/>
        <v>0.38000000000101863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1088591.8</v>
      </c>
      <c r="D1683" s="2">
        <v>0</v>
      </c>
      <c r="E1683" s="2">
        <v>0</v>
      </c>
      <c r="F1683" s="2">
        <v>0</v>
      </c>
      <c r="G1683" s="3">
        <f t="shared" si="70"/>
        <v>111036.3636</v>
      </c>
      <c r="H1683" s="3">
        <f t="shared" si="71"/>
        <v>0.19999999995343387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1496.25</v>
      </c>
      <c r="D1684" s="2">
        <v>0</v>
      </c>
      <c r="E1684" s="2">
        <v>0</v>
      </c>
      <c r="F1684" s="2">
        <v>0</v>
      </c>
      <c r="G1684" s="3">
        <f t="shared" si="70"/>
        <v>154.11374999999998</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5967.2</v>
      </c>
      <c r="D1686" s="14">
        <v>0</v>
      </c>
      <c r="E1686" s="14">
        <v>0</v>
      </c>
      <c r="F1686" s="14">
        <v>0</v>
      </c>
      <c r="G1686" s="15">
        <f t="shared" si="70"/>
        <v>626.55599999999993</v>
      </c>
      <c r="H1686" s="15">
        <f t="shared" si="71"/>
        <v>0.1999999999998181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5"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47300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12042309.190000001</v>
      </c>
      <c r="I17" s="275">
        <f>'PR-RAS'!E6</f>
        <v>15342064.1</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11002598.800000001</v>
      </c>
      <c r="I18" s="275">
        <f>'PR-RAS'!E152</f>
        <v>14330431.66</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741364.26999999979</v>
      </c>
      <c r="I20" s="275">
        <f>'PR-RAS'!E650</f>
        <v>749262.27</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1353007.26</v>
      </c>
      <c r="I22" s="275">
        <f>BILANCA!E7</f>
        <v>2001724.26</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1418496.6</v>
      </c>
      <c r="I23" s="275">
        <f>BILANCA!E69</f>
        <v>1632914.3199999998</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968985.58</v>
      </c>
      <c r="I24" s="275">
        <f>BILANCA!E177</f>
        <v>1120918.67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1802518.28</v>
      </c>
      <c r="I25" s="275">
        <f>BILANCA!E251</f>
        <v>2513719.91</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12029339.199999999</v>
      </c>
      <c r="I31" s="275">
        <f>'RAS-funkcijski'!E141</f>
        <v>15349962.1</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83246.38</v>
      </c>
      <c r="I33" s="275">
        <f>'P-VRIO'!E5</f>
        <v>454889.33</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83246.38</v>
      </c>
      <c r="I34" s="275">
        <f>'P-VRIO'!E22</f>
        <v>829.51</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968985.58</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1120918.67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6289.8</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1114628.8700000001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98" zoomScaleNormal="100" workbookViewId="0">
      <selection activeCell="D421" sqref="D42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12042309.190000001</v>
      </c>
      <c r="E6" s="60">
        <f>E7+E43+E49+E82+E106+E125+E134+E140</f>
        <v>15342064.1</v>
      </c>
      <c r="F6" s="45">
        <f t="shared" ref="F6:F132" si="0">IF(D6&lt;&gt;0,IF(E6/D6&gt;=100,"&gt;&gt;100",E6/D6*100),"-")</f>
        <v>127.40134685081938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539773.09000000008</v>
      </c>
      <c r="E49" s="60">
        <f>E50+E53+E58+E61+E64+E68+E71+E74+E77</f>
        <v>81891.010000000009</v>
      </c>
      <c r="F49" s="45">
        <f t="shared" si="0"/>
        <v>15.171376920624184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248767.3</v>
      </c>
      <c r="E61" s="60">
        <f t="shared" si="10"/>
        <v>0</v>
      </c>
      <c r="F61" s="45">
        <f t="shared" si="0"/>
        <v>0</v>
      </c>
    </row>
    <row r="62" spans="1:6" ht="12.75" customHeight="1" x14ac:dyDescent="0.25">
      <c r="A62" s="63">
        <v>6341</v>
      </c>
      <c r="B62" s="65" t="s">
        <v>127</v>
      </c>
      <c r="C62" s="247" t="s">
        <v>128</v>
      </c>
      <c r="D62" s="194">
        <v>248767.3</v>
      </c>
      <c r="E62" s="194"/>
      <c r="F62" s="45">
        <f t="shared" si="0"/>
        <v>0</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291005.79000000004</v>
      </c>
      <c r="E68" s="60">
        <f t="shared" si="11"/>
        <v>81891.010000000009</v>
      </c>
      <c r="F68" s="45">
        <f t="shared" si="0"/>
        <v>28.140680637316528</v>
      </c>
    </row>
    <row r="69" spans="1:6" ht="12.75" customHeight="1" x14ac:dyDescent="0.25">
      <c r="A69" s="63" t="s">
        <v>141</v>
      </c>
      <c r="B69" s="64" t="s">
        <v>142</v>
      </c>
      <c r="C69" s="247" t="s">
        <v>141</v>
      </c>
      <c r="D69" s="194">
        <v>257130.79</v>
      </c>
      <c r="E69" s="194">
        <v>50654.55</v>
      </c>
      <c r="F69" s="45">
        <f t="shared" si="0"/>
        <v>19.699916139953526</v>
      </c>
    </row>
    <row r="70" spans="1:6" ht="12" x14ac:dyDescent="0.25">
      <c r="A70" s="63" t="s">
        <v>143</v>
      </c>
      <c r="B70" s="64" t="s">
        <v>144</v>
      </c>
      <c r="C70" s="247" t="s">
        <v>143</v>
      </c>
      <c r="D70" s="194">
        <v>33875</v>
      </c>
      <c r="E70" s="194">
        <v>31236.46</v>
      </c>
      <c r="F70" s="45">
        <f t="shared" si="0"/>
        <v>92.210952029520286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24.51</v>
      </c>
      <c r="E82" s="60">
        <f t="shared" si="15"/>
        <v>59</v>
      </c>
      <c r="F82" s="45">
        <f t="shared" si="0"/>
        <v>240.71807425540595</v>
      </c>
    </row>
    <row r="83" spans="1:6" ht="12.75" customHeight="1" x14ac:dyDescent="0.25">
      <c r="A83" s="63">
        <v>641</v>
      </c>
      <c r="B83" s="64" t="s">
        <v>169</v>
      </c>
      <c r="C83" s="247" t="s">
        <v>170</v>
      </c>
      <c r="D83" s="60">
        <f t="shared" ref="D83:E83" si="16">SUM(D84:D90)</f>
        <v>24.51</v>
      </c>
      <c r="E83" s="60">
        <f t="shared" si="16"/>
        <v>59</v>
      </c>
      <c r="F83" s="45">
        <f t="shared" si="0"/>
        <v>240.71807425540595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24.51</v>
      </c>
      <c r="E85" s="194">
        <v>59</v>
      </c>
      <c r="F85" s="45">
        <f t="shared" si="0"/>
        <v>240.71807425540595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2895.61</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2895.61</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v>2895.61</v>
      </c>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226554.64</v>
      </c>
      <c r="E125" s="60">
        <f t="shared" si="22"/>
        <v>523393.51</v>
      </c>
      <c r="F125" s="45">
        <f t="shared" si="0"/>
        <v>231.02308123108847</v>
      </c>
    </row>
    <row r="126" spans="1:6" ht="12.75" customHeight="1" x14ac:dyDescent="0.25">
      <c r="A126" s="63">
        <v>661</v>
      </c>
      <c r="B126" s="65" t="s">
        <v>255</v>
      </c>
      <c r="C126" s="247" t="s">
        <v>256</v>
      </c>
      <c r="D126" s="60">
        <f t="shared" ref="D126:E126" si="23">SUM(D127:D128)</f>
        <v>184054.64</v>
      </c>
      <c r="E126" s="60">
        <f t="shared" si="23"/>
        <v>438393.51</v>
      </c>
      <c r="F126" s="45">
        <f t="shared" si="0"/>
        <v>238.18661132368084</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184054.64</v>
      </c>
      <c r="E128" s="194">
        <v>438393.51</v>
      </c>
      <c r="F128" s="45">
        <f t="shared" si="0"/>
        <v>238.18661132368084</v>
      </c>
    </row>
    <row r="129" spans="1:6" ht="22.8" x14ac:dyDescent="0.25">
      <c r="A129" s="63">
        <v>663</v>
      </c>
      <c r="B129" s="182" t="s">
        <v>261</v>
      </c>
      <c r="C129" s="247" t="s">
        <v>262</v>
      </c>
      <c r="D129" s="60">
        <f t="shared" ref="D129:E129" si="24">SUM(D130:D133)</f>
        <v>42500</v>
      </c>
      <c r="E129" s="60">
        <f t="shared" si="24"/>
        <v>85000</v>
      </c>
      <c r="F129" s="45">
        <f t="shared" si="0"/>
        <v>200</v>
      </c>
    </row>
    <row r="130" spans="1:6" ht="12.75" customHeight="1" x14ac:dyDescent="0.25">
      <c r="A130" s="63">
        <v>6631</v>
      </c>
      <c r="B130" s="65" t="s">
        <v>263</v>
      </c>
      <c r="C130" s="247" t="s">
        <v>264</v>
      </c>
      <c r="D130" s="194">
        <v>5125</v>
      </c>
      <c r="E130" s="194"/>
      <c r="F130" s="45">
        <f t="shared" si="0"/>
        <v>0</v>
      </c>
    </row>
    <row r="131" spans="1:6" ht="12.75" customHeight="1" x14ac:dyDescent="0.25">
      <c r="A131" s="63">
        <v>6632</v>
      </c>
      <c r="B131" s="182" t="s">
        <v>265</v>
      </c>
      <c r="C131" s="247" t="s">
        <v>266</v>
      </c>
      <c r="D131" s="194">
        <v>37375</v>
      </c>
      <c r="E131" s="194">
        <v>85000</v>
      </c>
      <c r="F131" s="45">
        <f t="shared" si="0"/>
        <v>227.42474916387957</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11275044.98</v>
      </c>
      <c r="E134" s="60">
        <f t="shared" si="25"/>
        <v>14732238.289999999</v>
      </c>
      <c r="F134" s="45">
        <f t="shared" ref="F134:F229" si="26">IF(D134&lt;&gt;0,IF(E134/D134&gt;=100,"&gt;&gt;100",E134/D134*100),"-")</f>
        <v>130.66234605833029</v>
      </c>
    </row>
    <row r="135" spans="1:6" ht="22.8" x14ac:dyDescent="0.25">
      <c r="A135" s="63">
        <v>671</v>
      </c>
      <c r="B135" s="182" t="s">
        <v>273</v>
      </c>
      <c r="C135" s="247" t="s">
        <v>274</v>
      </c>
      <c r="D135" s="60">
        <f t="shared" ref="D135:E135" si="27">SUM(D136:D138)</f>
        <v>1307170.6000000001</v>
      </c>
      <c r="E135" s="60">
        <f t="shared" si="27"/>
        <v>1332247.02</v>
      </c>
      <c r="F135" s="45">
        <f t="shared" si="26"/>
        <v>101.91837392915659</v>
      </c>
    </row>
    <row r="136" spans="1:6" ht="12.75" customHeight="1" x14ac:dyDescent="0.25">
      <c r="A136" s="63">
        <v>6711</v>
      </c>
      <c r="B136" s="65" t="s">
        <v>275</v>
      </c>
      <c r="C136" s="247" t="s">
        <v>276</v>
      </c>
      <c r="D136" s="194">
        <v>407170.6</v>
      </c>
      <c r="E136" s="194">
        <v>538317.6</v>
      </c>
      <c r="F136" s="45">
        <f t="shared" si="26"/>
        <v>132.2093491032997</v>
      </c>
    </row>
    <row r="137" spans="1:6" ht="22.8" x14ac:dyDescent="0.25">
      <c r="A137" s="63">
        <v>6712</v>
      </c>
      <c r="B137" s="182" t="s">
        <v>277</v>
      </c>
      <c r="C137" s="247" t="s">
        <v>278</v>
      </c>
      <c r="D137" s="194">
        <v>900000</v>
      </c>
      <c r="E137" s="194">
        <v>793929.42</v>
      </c>
      <c r="F137" s="45">
        <f t="shared" si="26"/>
        <v>88.214380000000006</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9967874.3800000008</v>
      </c>
      <c r="E139" s="194">
        <v>13399991.27</v>
      </c>
      <c r="F139" s="45">
        <f t="shared" si="26"/>
        <v>134.43178313810168</v>
      </c>
    </row>
    <row r="140" spans="1:6" ht="12.75" customHeight="1" x14ac:dyDescent="0.25">
      <c r="A140" s="63">
        <v>68</v>
      </c>
      <c r="B140" s="65" t="s">
        <v>283</v>
      </c>
      <c r="C140" s="247" t="s">
        <v>284</v>
      </c>
      <c r="D140" s="60">
        <f t="shared" ref="D140:E140" si="28">D141+D151</f>
        <v>911.97</v>
      </c>
      <c r="E140" s="60">
        <f t="shared" si="28"/>
        <v>1586.68</v>
      </c>
      <c r="F140" s="45">
        <f t="shared" si="26"/>
        <v>173.98379332653485</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911.97</v>
      </c>
      <c r="E151" s="194">
        <v>1586.68</v>
      </c>
      <c r="F151" s="45">
        <f t="shared" si="26"/>
        <v>173.98379332653485</v>
      </c>
    </row>
    <row r="152" spans="1:6" ht="12.75" customHeight="1" x14ac:dyDescent="0.25">
      <c r="A152" s="63">
        <v>3</v>
      </c>
      <c r="B152" s="64" t="s">
        <v>307</v>
      </c>
      <c r="C152" s="247" t="s">
        <v>13</v>
      </c>
      <c r="D152" s="60">
        <f>D153+D164+D202+D221+D230+D262+D273</f>
        <v>11002598.800000001</v>
      </c>
      <c r="E152" s="60">
        <f>E153+E164+E202+E221+E230+E262+E273</f>
        <v>14330431.66</v>
      </c>
      <c r="F152" s="45">
        <f t="shared" si="26"/>
        <v>130.24588027330415</v>
      </c>
    </row>
    <row r="153" spans="1:6" ht="12.75" customHeight="1" x14ac:dyDescent="0.25">
      <c r="A153" s="63">
        <v>31</v>
      </c>
      <c r="B153" s="64" t="s">
        <v>308</v>
      </c>
      <c r="C153" s="247" t="s">
        <v>3</v>
      </c>
      <c r="D153" s="60">
        <f t="shared" ref="D153:E153" si="30">D154+D159+D160</f>
        <v>9257151.9299999997</v>
      </c>
      <c r="E153" s="60">
        <f t="shared" si="30"/>
        <v>11775262.690000001</v>
      </c>
      <c r="F153" s="45">
        <f t="shared" si="26"/>
        <v>127.20178710516208</v>
      </c>
    </row>
    <row r="154" spans="1:6" ht="12.75" customHeight="1" x14ac:dyDescent="0.25">
      <c r="A154" s="63">
        <v>311</v>
      </c>
      <c r="B154" s="64" t="s">
        <v>309</v>
      </c>
      <c r="C154" s="247" t="s">
        <v>310</v>
      </c>
      <c r="D154" s="60">
        <f t="shared" ref="D154:E154" si="31">SUM(D155:D158)</f>
        <v>7977351.870000001</v>
      </c>
      <c r="E154" s="60">
        <f t="shared" si="31"/>
        <v>10032258.290000001</v>
      </c>
      <c r="F154" s="45">
        <f t="shared" si="26"/>
        <v>125.75925511983212</v>
      </c>
    </row>
    <row r="155" spans="1:6" ht="12.75" customHeight="1" x14ac:dyDescent="0.25">
      <c r="A155" s="63">
        <v>3111</v>
      </c>
      <c r="B155" s="64" t="s">
        <v>311</v>
      </c>
      <c r="C155" s="247" t="s">
        <v>312</v>
      </c>
      <c r="D155" s="194">
        <v>7217766.7300000004</v>
      </c>
      <c r="E155" s="194">
        <v>9166675.8900000006</v>
      </c>
      <c r="F155" s="45">
        <f t="shared" si="26"/>
        <v>127.00155370634982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511398.94</v>
      </c>
      <c r="E157" s="194">
        <v>865582.4</v>
      </c>
      <c r="F157" s="45">
        <f t="shared" si="26"/>
        <v>169.25776185613526</v>
      </c>
    </row>
    <row r="158" spans="1:6" ht="12.75" customHeight="1" x14ac:dyDescent="0.25">
      <c r="A158" s="63">
        <v>3114</v>
      </c>
      <c r="B158" s="65" t="s">
        <v>317</v>
      </c>
      <c r="C158" s="247" t="s">
        <v>318</v>
      </c>
      <c r="D158" s="194">
        <v>248186.2</v>
      </c>
      <c r="E158" s="194"/>
      <c r="F158" s="45">
        <f t="shared" si="26"/>
        <v>0</v>
      </c>
    </row>
    <row r="159" spans="1:6" ht="12.75" customHeight="1" x14ac:dyDescent="0.25">
      <c r="A159" s="63">
        <v>312</v>
      </c>
      <c r="B159" s="65" t="s">
        <v>319</v>
      </c>
      <c r="C159" s="247" t="s">
        <v>320</v>
      </c>
      <c r="D159" s="194">
        <v>207325.52</v>
      </c>
      <c r="E159" s="194">
        <v>258721.67</v>
      </c>
      <c r="F159" s="45">
        <f t="shared" si="26"/>
        <v>124.79007408253457</v>
      </c>
    </row>
    <row r="160" spans="1:6" ht="12.75" customHeight="1" x14ac:dyDescent="0.25">
      <c r="A160" s="63">
        <v>313</v>
      </c>
      <c r="B160" s="65" t="s">
        <v>321</v>
      </c>
      <c r="C160" s="247" t="s">
        <v>322</v>
      </c>
      <c r="D160" s="60">
        <f t="shared" ref="D160:E160" si="32">SUM(D161:D163)</f>
        <v>1072474.5399999998</v>
      </c>
      <c r="E160" s="60">
        <f t="shared" si="32"/>
        <v>1484282.73</v>
      </c>
      <c r="F160" s="45">
        <f t="shared" si="26"/>
        <v>138.397945558689</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1072199.3899999999</v>
      </c>
      <c r="E162" s="194">
        <v>1484282.73</v>
      </c>
      <c r="F162" s="45">
        <f t="shared" si="26"/>
        <v>138.43346152248793</v>
      </c>
    </row>
    <row r="163" spans="1:6" ht="12.75" customHeight="1" x14ac:dyDescent="0.25">
      <c r="A163" s="63">
        <v>3133</v>
      </c>
      <c r="B163" s="64" t="s">
        <v>327</v>
      </c>
      <c r="C163" s="247" t="s">
        <v>328</v>
      </c>
      <c r="D163" s="194">
        <v>275.14999999999998</v>
      </c>
      <c r="E163" s="194"/>
      <c r="F163" s="45">
        <f t="shared" si="26"/>
        <v>0</v>
      </c>
    </row>
    <row r="164" spans="1:6" ht="12.75" customHeight="1" x14ac:dyDescent="0.25">
      <c r="A164" s="70">
        <v>32</v>
      </c>
      <c r="B164" s="65" t="s">
        <v>329</v>
      </c>
      <c r="C164" s="247" t="s">
        <v>330</v>
      </c>
      <c r="D164" s="60">
        <f>D165+D170+D178+D188+D189+D194</f>
        <v>1731140.3900000001</v>
      </c>
      <c r="E164" s="60">
        <f>E165+E170+E178+E188+E189+E194</f>
        <v>2545567.5299999998</v>
      </c>
      <c r="F164" s="45">
        <f t="shared" si="26"/>
        <v>147.04570147543029</v>
      </c>
    </row>
    <row r="165" spans="1:6" ht="12.75" customHeight="1" x14ac:dyDescent="0.25">
      <c r="A165" s="63">
        <v>321</v>
      </c>
      <c r="B165" s="64" t="s">
        <v>331</v>
      </c>
      <c r="C165" s="247" t="s">
        <v>332</v>
      </c>
      <c r="D165" s="60">
        <f t="shared" ref="D165:E165" si="33">SUM(D166:D169)</f>
        <v>150957.89000000001</v>
      </c>
      <c r="E165" s="60">
        <f t="shared" si="33"/>
        <v>295647.66000000003</v>
      </c>
      <c r="F165" s="45">
        <f t="shared" si="26"/>
        <v>195.84776920239148</v>
      </c>
    </row>
    <row r="166" spans="1:6" ht="12.75" customHeight="1" x14ac:dyDescent="0.25">
      <c r="A166" s="63">
        <v>3211</v>
      </c>
      <c r="B166" s="64" t="s">
        <v>333</v>
      </c>
      <c r="C166" s="247" t="s">
        <v>334</v>
      </c>
      <c r="D166" s="194">
        <v>38408.75</v>
      </c>
      <c r="E166" s="194">
        <v>126580.95</v>
      </c>
      <c r="F166" s="45">
        <f t="shared" si="26"/>
        <v>329.56279493604973</v>
      </c>
    </row>
    <row r="167" spans="1:6" ht="12.75" customHeight="1" x14ac:dyDescent="0.25">
      <c r="A167" s="63">
        <v>3212</v>
      </c>
      <c r="B167" s="64" t="s">
        <v>335</v>
      </c>
      <c r="C167" s="247" t="s">
        <v>336</v>
      </c>
      <c r="D167" s="194">
        <v>103474.32</v>
      </c>
      <c r="E167" s="194">
        <v>136260.29999999999</v>
      </c>
      <c r="F167" s="45">
        <f t="shared" si="26"/>
        <v>131.68513694992149</v>
      </c>
    </row>
    <row r="168" spans="1:6" ht="12.75" customHeight="1" x14ac:dyDescent="0.25">
      <c r="A168" s="63">
        <v>3213</v>
      </c>
      <c r="B168" s="64" t="s">
        <v>337</v>
      </c>
      <c r="C168" s="247" t="s">
        <v>338</v>
      </c>
      <c r="D168" s="194">
        <v>4622</v>
      </c>
      <c r="E168" s="194">
        <v>24907.09</v>
      </c>
      <c r="F168" s="45">
        <f t="shared" si="26"/>
        <v>538.88122025097357</v>
      </c>
    </row>
    <row r="169" spans="1:6" ht="12.75" customHeight="1" x14ac:dyDescent="0.25">
      <c r="A169" s="63">
        <v>3214</v>
      </c>
      <c r="B169" s="64" t="s">
        <v>339</v>
      </c>
      <c r="C169" s="247" t="s">
        <v>340</v>
      </c>
      <c r="D169" s="194">
        <v>4452.82</v>
      </c>
      <c r="E169" s="194">
        <v>7899.32</v>
      </c>
      <c r="F169" s="45">
        <f t="shared" si="26"/>
        <v>177.4003889669917</v>
      </c>
    </row>
    <row r="170" spans="1:6" ht="12.75" customHeight="1" x14ac:dyDescent="0.25">
      <c r="A170" s="63">
        <v>322</v>
      </c>
      <c r="B170" s="64" t="s">
        <v>341</v>
      </c>
      <c r="C170" s="247" t="s">
        <v>342</v>
      </c>
      <c r="D170" s="60">
        <f t="shared" ref="D170:E170" si="34">SUM(D171:D177)</f>
        <v>447489.53</v>
      </c>
      <c r="E170" s="60">
        <f t="shared" si="34"/>
        <v>487781.44</v>
      </c>
      <c r="F170" s="45">
        <f t="shared" si="26"/>
        <v>109.00398943412151</v>
      </c>
    </row>
    <row r="171" spans="1:6" ht="12.75" customHeight="1" x14ac:dyDescent="0.25">
      <c r="A171" s="63">
        <v>3221</v>
      </c>
      <c r="B171" s="64" t="s">
        <v>343</v>
      </c>
      <c r="C171" s="247" t="s">
        <v>344</v>
      </c>
      <c r="D171" s="194">
        <v>30670.87</v>
      </c>
      <c r="E171" s="194">
        <v>27142.25</v>
      </c>
      <c r="F171" s="45">
        <f t="shared" si="26"/>
        <v>88.495207341689365</v>
      </c>
    </row>
    <row r="172" spans="1:6" ht="12.75" customHeight="1" x14ac:dyDescent="0.25">
      <c r="A172" s="63">
        <v>3222</v>
      </c>
      <c r="B172" s="64" t="s">
        <v>345</v>
      </c>
      <c r="C172" s="247" t="s">
        <v>346</v>
      </c>
      <c r="D172" s="194">
        <v>155931.64000000001</v>
      </c>
      <c r="E172" s="194">
        <v>8.82</v>
      </c>
      <c r="F172" s="45">
        <f t="shared" si="26"/>
        <v>5.6563247843734593E-3</v>
      </c>
    </row>
    <row r="173" spans="1:6" ht="12.75" customHeight="1" x14ac:dyDescent="0.25">
      <c r="A173" s="63">
        <v>3223</v>
      </c>
      <c r="B173" s="65" t="s">
        <v>347</v>
      </c>
      <c r="C173" s="247" t="s">
        <v>348</v>
      </c>
      <c r="D173" s="194">
        <v>175313.85</v>
      </c>
      <c r="E173" s="194">
        <v>301527.7</v>
      </c>
      <c r="F173" s="45">
        <f t="shared" si="26"/>
        <v>171.99308554344108</v>
      </c>
    </row>
    <row r="174" spans="1:6" ht="12.75" customHeight="1" x14ac:dyDescent="0.25">
      <c r="A174" s="63">
        <v>3224</v>
      </c>
      <c r="B174" s="65" t="s">
        <v>349</v>
      </c>
      <c r="C174" s="247" t="s">
        <v>350</v>
      </c>
      <c r="D174" s="194">
        <v>27033.75</v>
      </c>
      <c r="E174" s="194">
        <v>50718.7</v>
      </c>
      <c r="F174" s="45">
        <f t="shared" si="26"/>
        <v>187.6125213853054</v>
      </c>
    </row>
    <row r="175" spans="1:6" ht="12.75" customHeight="1" x14ac:dyDescent="0.25">
      <c r="A175" s="63">
        <v>3225</v>
      </c>
      <c r="B175" s="65" t="s">
        <v>351</v>
      </c>
      <c r="C175" s="247" t="s">
        <v>352</v>
      </c>
      <c r="D175" s="194">
        <v>43787.41</v>
      </c>
      <c r="E175" s="194">
        <v>76347.05</v>
      </c>
      <c r="F175" s="45">
        <f t="shared" si="26"/>
        <v>174.35845143615481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14752.01</v>
      </c>
      <c r="E177" s="194">
        <v>32036.92</v>
      </c>
      <c r="F177" s="45">
        <f t="shared" si="26"/>
        <v>217.16986363214232</v>
      </c>
    </row>
    <row r="178" spans="1:6" ht="12.75" customHeight="1" x14ac:dyDescent="0.25">
      <c r="A178" s="63">
        <v>323</v>
      </c>
      <c r="B178" s="65" t="s">
        <v>357</v>
      </c>
      <c r="C178" s="247" t="s">
        <v>358</v>
      </c>
      <c r="D178" s="60">
        <f t="shared" ref="D178:E178" si="35">SUM(D179:D187)</f>
        <v>1013808.39</v>
      </c>
      <c r="E178" s="60">
        <f t="shared" si="35"/>
        <v>1488310.74</v>
      </c>
      <c r="F178" s="45">
        <f t="shared" si="26"/>
        <v>146.80394783475802</v>
      </c>
    </row>
    <row r="179" spans="1:6" ht="12.75" customHeight="1" x14ac:dyDescent="0.25">
      <c r="A179" s="63">
        <v>3231</v>
      </c>
      <c r="B179" s="65" t="s">
        <v>359</v>
      </c>
      <c r="C179" s="247" t="s">
        <v>360</v>
      </c>
      <c r="D179" s="194">
        <v>28145.82</v>
      </c>
      <c r="E179" s="194">
        <v>50096.82</v>
      </c>
      <c r="F179" s="45">
        <f t="shared" si="26"/>
        <v>177.9902664054556</v>
      </c>
    </row>
    <row r="180" spans="1:6" ht="12.75" customHeight="1" x14ac:dyDescent="0.25">
      <c r="A180" s="63">
        <v>3232</v>
      </c>
      <c r="B180" s="65" t="s">
        <v>361</v>
      </c>
      <c r="C180" s="247" t="s">
        <v>362</v>
      </c>
      <c r="D180" s="194">
        <v>280849.09999999998</v>
      </c>
      <c r="E180" s="194">
        <v>516489.19</v>
      </c>
      <c r="F180" s="45">
        <f t="shared" si="26"/>
        <v>183.90273994112854</v>
      </c>
    </row>
    <row r="181" spans="1:6" ht="12.75" customHeight="1" x14ac:dyDescent="0.25">
      <c r="A181" s="63">
        <v>3233</v>
      </c>
      <c r="B181" s="65" t="s">
        <v>363</v>
      </c>
      <c r="C181" s="247" t="s">
        <v>364</v>
      </c>
      <c r="D181" s="194">
        <v>4580.18</v>
      </c>
      <c r="E181" s="194">
        <v>1827.59</v>
      </c>
      <c r="F181" s="45">
        <f t="shared" si="26"/>
        <v>39.902143583876608</v>
      </c>
    </row>
    <row r="182" spans="1:6" ht="12.75" customHeight="1" x14ac:dyDescent="0.25">
      <c r="A182" s="63">
        <v>3234</v>
      </c>
      <c r="B182" s="65" t="s">
        <v>365</v>
      </c>
      <c r="C182" s="247" t="s">
        <v>366</v>
      </c>
      <c r="D182" s="194">
        <v>140909.84</v>
      </c>
      <c r="E182" s="194">
        <v>161101.24</v>
      </c>
      <c r="F182" s="45">
        <f t="shared" si="26"/>
        <v>114.3293044687298</v>
      </c>
    </row>
    <row r="183" spans="1:6" ht="12.75" customHeight="1" x14ac:dyDescent="0.25">
      <c r="A183" s="63">
        <v>3235</v>
      </c>
      <c r="B183" s="64" t="s">
        <v>367</v>
      </c>
      <c r="C183" s="247" t="s">
        <v>368</v>
      </c>
      <c r="D183" s="194">
        <v>89447.3</v>
      </c>
      <c r="E183" s="194">
        <v>204442.69</v>
      </c>
      <c r="F183" s="45">
        <f t="shared" si="26"/>
        <v>228.56217012699096</v>
      </c>
    </row>
    <row r="184" spans="1:6" ht="12.75" customHeight="1" x14ac:dyDescent="0.25">
      <c r="A184" s="63">
        <v>3236</v>
      </c>
      <c r="B184" s="64" t="s">
        <v>369</v>
      </c>
      <c r="C184" s="247" t="s">
        <v>370</v>
      </c>
      <c r="D184" s="194">
        <v>2186.2800000000002</v>
      </c>
      <c r="E184" s="194">
        <v>4094.04</v>
      </c>
      <c r="F184" s="45">
        <f t="shared" si="26"/>
        <v>187.26055217081068</v>
      </c>
    </row>
    <row r="185" spans="1:6" ht="12.75" customHeight="1" x14ac:dyDescent="0.25">
      <c r="A185" s="63">
        <v>3237</v>
      </c>
      <c r="B185" s="64" t="s">
        <v>371</v>
      </c>
      <c r="C185" s="247" t="s">
        <v>372</v>
      </c>
      <c r="D185" s="194">
        <v>421842</v>
      </c>
      <c r="E185" s="194">
        <v>452153.92</v>
      </c>
      <c r="F185" s="45">
        <f t="shared" si="26"/>
        <v>107.18560977806857</v>
      </c>
    </row>
    <row r="186" spans="1:6" ht="12.75" customHeight="1" x14ac:dyDescent="0.25">
      <c r="A186" s="63">
        <v>3238</v>
      </c>
      <c r="B186" s="64" t="s">
        <v>373</v>
      </c>
      <c r="C186" s="247" t="s">
        <v>374</v>
      </c>
      <c r="D186" s="194">
        <v>292.35000000000002</v>
      </c>
      <c r="E186" s="194">
        <v>2293.6999999999998</v>
      </c>
      <c r="F186" s="45">
        <f t="shared" si="26"/>
        <v>784.57328544552752</v>
      </c>
    </row>
    <row r="187" spans="1:6" ht="12.75" customHeight="1" x14ac:dyDescent="0.25">
      <c r="A187" s="63">
        <v>3239</v>
      </c>
      <c r="B187" s="64" t="s">
        <v>375</v>
      </c>
      <c r="C187" s="247" t="s">
        <v>376</v>
      </c>
      <c r="D187" s="194">
        <v>45555.519999999997</v>
      </c>
      <c r="E187" s="194">
        <v>95811.55</v>
      </c>
      <c r="F187" s="45">
        <f t="shared" si="26"/>
        <v>210.31820073615668</v>
      </c>
    </row>
    <row r="188" spans="1:6" ht="12.75" customHeight="1" x14ac:dyDescent="0.25">
      <c r="A188" s="63">
        <v>324</v>
      </c>
      <c r="B188" s="64" t="s">
        <v>377</v>
      </c>
      <c r="C188" s="247" t="s">
        <v>378</v>
      </c>
      <c r="D188" s="194">
        <v>518.52</v>
      </c>
      <c r="E188" s="194">
        <v>2822.5</v>
      </c>
      <c r="F188" s="45">
        <f t="shared" si="26"/>
        <v>544.33773046362728</v>
      </c>
    </row>
    <row r="189" spans="1:6" ht="22.8" x14ac:dyDescent="0.25">
      <c r="A189" s="70" t="s">
        <v>379</v>
      </c>
      <c r="B189" s="65" t="s">
        <v>380</v>
      </c>
      <c r="C189" s="277" t="s">
        <v>379</v>
      </c>
      <c r="D189" s="60">
        <f>SUM(D190:D193)</f>
        <v>0</v>
      </c>
      <c r="E189" s="60">
        <f>SUM(E190:E193)</f>
        <v>166494.54999999999</v>
      </c>
      <c r="F189" s="45" t="str">
        <f>IF(D189&lt;&gt;0,IF(E189/D189&gt;=100,"&gt;&gt;100",E189/D189*100),"-")</f>
        <v>-</v>
      </c>
    </row>
    <row r="190" spans="1:6" ht="12.75" customHeight="1" x14ac:dyDescent="0.25">
      <c r="A190" s="70" t="s">
        <v>381</v>
      </c>
      <c r="B190" s="65" t="s">
        <v>382</v>
      </c>
      <c r="C190" s="277" t="s">
        <v>381</v>
      </c>
      <c r="D190" s="192"/>
      <c r="E190" s="192">
        <v>166494.54999999999</v>
      </c>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118366.06</v>
      </c>
      <c r="E194" s="60">
        <f t="shared" si="36"/>
        <v>104510.64000000001</v>
      </c>
      <c r="F194" s="45">
        <f t="shared" si="26"/>
        <v>88.294431697734993</v>
      </c>
    </row>
    <row r="195" spans="1:6" ht="12.75" customHeight="1" x14ac:dyDescent="0.25">
      <c r="A195" s="63">
        <v>3291</v>
      </c>
      <c r="B195" s="183" t="s">
        <v>391</v>
      </c>
      <c r="C195" s="247" t="s">
        <v>392</v>
      </c>
      <c r="D195" s="194">
        <v>9799.56</v>
      </c>
      <c r="E195" s="194">
        <v>9987.68</v>
      </c>
      <c r="F195" s="45">
        <f t="shared" si="26"/>
        <v>101.91967802636037</v>
      </c>
    </row>
    <row r="196" spans="1:6" ht="12.75" customHeight="1" x14ac:dyDescent="0.25">
      <c r="A196" s="63">
        <v>3292</v>
      </c>
      <c r="B196" s="64" t="s">
        <v>393</v>
      </c>
      <c r="C196" s="247" t="s">
        <v>394</v>
      </c>
      <c r="D196" s="194">
        <v>36434.480000000003</v>
      </c>
      <c r="E196" s="194">
        <v>61909.08</v>
      </c>
      <c r="F196" s="45">
        <f t="shared" si="26"/>
        <v>169.9189339329119</v>
      </c>
    </row>
    <row r="197" spans="1:6" ht="12.75" customHeight="1" x14ac:dyDescent="0.25">
      <c r="A197" s="63">
        <v>3293</v>
      </c>
      <c r="B197" s="64" t="s">
        <v>395</v>
      </c>
      <c r="C197" s="247" t="s">
        <v>396</v>
      </c>
      <c r="D197" s="194">
        <v>3447.26</v>
      </c>
      <c r="E197" s="194">
        <v>3180.07</v>
      </c>
      <c r="F197" s="45">
        <f t="shared" si="26"/>
        <v>92.249206616269149</v>
      </c>
    </row>
    <row r="198" spans="1:6" ht="12.75" customHeight="1" x14ac:dyDescent="0.25">
      <c r="A198" s="63">
        <v>3294</v>
      </c>
      <c r="B198" s="64" t="s">
        <v>397</v>
      </c>
      <c r="C198" s="247" t="s">
        <v>398</v>
      </c>
      <c r="D198" s="194">
        <v>2475.2800000000002</v>
      </c>
      <c r="E198" s="194">
        <v>3063</v>
      </c>
      <c r="F198" s="45">
        <f t="shared" si="26"/>
        <v>123.74357648427652</v>
      </c>
    </row>
    <row r="199" spans="1:6" ht="12.75" customHeight="1" x14ac:dyDescent="0.25">
      <c r="A199" s="63">
        <v>3295</v>
      </c>
      <c r="B199" s="64" t="s">
        <v>399</v>
      </c>
      <c r="C199" s="247" t="s">
        <v>400</v>
      </c>
      <c r="D199" s="194">
        <v>28991.73</v>
      </c>
      <c r="E199" s="194">
        <v>14214.62</v>
      </c>
      <c r="F199" s="45">
        <f t="shared" si="26"/>
        <v>49.029913013124784</v>
      </c>
    </row>
    <row r="200" spans="1:6" ht="12.75" customHeight="1" x14ac:dyDescent="0.25">
      <c r="A200" s="63" t="s">
        <v>401</v>
      </c>
      <c r="B200" s="64" t="s">
        <v>402</v>
      </c>
      <c r="C200" s="247" t="s">
        <v>401</v>
      </c>
      <c r="D200" s="194">
        <v>36702.11</v>
      </c>
      <c r="E200" s="194">
        <v>11970.81</v>
      </c>
      <c r="F200" s="45">
        <f t="shared" si="26"/>
        <v>32.616135693560935</v>
      </c>
    </row>
    <row r="201" spans="1:6" ht="12.75" customHeight="1" x14ac:dyDescent="0.25">
      <c r="A201" s="63">
        <v>3299</v>
      </c>
      <c r="B201" s="64" t="s">
        <v>403</v>
      </c>
      <c r="C201" s="247" t="s">
        <v>404</v>
      </c>
      <c r="D201" s="194">
        <v>515.64</v>
      </c>
      <c r="E201" s="194">
        <v>185.38</v>
      </c>
      <c r="F201" s="45">
        <f t="shared" si="26"/>
        <v>35.951438988441545</v>
      </c>
    </row>
    <row r="202" spans="1:6" ht="12.75" customHeight="1" x14ac:dyDescent="0.25">
      <c r="A202" s="63">
        <v>34</v>
      </c>
      <c r="B202" s="183" t="s">
        <v>405</v>
      </c>
      <c r="C202" s="247" t="s">
        <v>406</v>
      </c>
      <c r="D202" s="60">
        <f t="shared" ref="D202:E202" si="37">D203+D208+D216</f>
        <v>14306.48</v>
      </c>
      <c r="E202" s="60">
        <f t="shared" si="37"/>
        <v>9601.44</v>
      </c>
      <c r="F202" s="45">
        <f t="shared" si="26"/>
        <v>67.112525233320852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14306.48</v>
      </c>
      <c r="E216" s="60">
        <f t="shared" si="40"/>
        <v>9601.44</v>
      </c>
      <c r="F216" s="45">
        <f t="shared" si="26"/>
        <v>67.112525233320852</v>
      </c>
    </row>
    <row r="217" spans="1:6" ht="12.75" customHeight="1" x14ac:dyDescent="0.25">
      <c r="A217" s="63">
        <v>3431</v>
      </c>
      <c r="B217" s="182" t="s">
        <v>435</v>
      </c>
      <c r="C217" s="247" t="s">
        <v>436</v>
      </c>
      <c r="D217" s="194">
        <v>5018.3900000000003</v>
      </c>
      <c r="E217" s="194">
        <v>6754.93</v>
      </c>
      <c r="F217" s="45">
        <f t="shared" si="26"/>
        <v>134.60352822319507</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9288.09</v>
      </c>
      <c r="E219" s="194">
        <v>2846.51</v>
      </c>
      <c r="F219" s="45">
        <f t="shared" si="26"/>
        <v>30.646882189987394</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11002598.800000001</v>
      </c>
      <c r="E299" s="60">
        <f>E152-E297+E298</f>
        <v>14330431.66</v>
      </c>
      <c r="F299" s="45">
        <f t="shared" si="68"/>
        <v>130.24588027330415</v>
      </c>
    </row>
    <row r="300" spans="1:6" ht="12.75" customHeight="1" x14ac:dyDescent="0.25">
      <c r="A300" s="63" t="s">
        <v>581</v>
      </c>
      <c r="B300" s="64" t="s">
        <v>592</v>
      </c>
      <c r="C300" s="247" t="s">
        <v>593</v>
      </c>
      <c r="D300" s="60">
        <f>IF(D6&gt;=D299,D6-D299,0)</f>
        <v>1039710.3900000006</v>
      </c>
      <c r="E300" s="60">
        <f>IF(E6&gt;=E299,E6-E299,0)</f>
        <v>1011632.4399999995</v>
      </c>
      <c r="F300" s="45">
        <f t="shared" si="68"/>
        <v>97.299445088742345</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754334.26</v>
      </c>
      <c r="E303" s="194">
        <v>0</v>
      </c>
      <c r="F303" s="45">
        <f t="shared" si="68"/>
        <v>0</v>
      </c>
    </row>
    <row r="304" spans="1:6" ht="12.75" customHeight="1" x14ac:dyDescent="0.25">
      <c r="A304" s="63">
        <v>96</v>
      </c>
      <c r="B304" s="220" t="s">
        <v>600</v>
      </c>
      <c r="C304" s="247" t="s">
        <v>601</v>
      </c>
      <c r="D304" s="194">
        <v>1190875.29</v>
      </c>
      <c r="E304" s="194">
        <v>1261257.92</v>
      </c>
      <c r="F304" s="45">
        <f t="shared" si="68"/>
        <v>105.91015957682689</v>
      </c>
    </row>
    <row r="305" spans="1:6" ht="12" x14ac:dyDescent="0.25">
      <c r="A305" s="63">
        <v>9661</v>
      </c>
      <c r="B305" s="220" t="s">
        <v>602</v>
      </c>
      <c r="C305" s="247" t="s">
        <v>603</v>
      </c>
      <c r="D305" s="194">
        <v>0</v>
      </c>
      <c r="E305" s="194">
        <v>14072.43</v>
      </c>
      <c r="F305" s="45" t="str">
        <f t="shared" si="68"/>
        <v>-</v>
      </c>
    </row>
    <row r="306" spans="1:6" ht="12.75" customHeight="1" x14ac:dyDescent="0.25">
      <c r="A306" s="249" t="s">
        <v>604</v>
      </c>
      <c r="B306" s="184" t="s">
        <v>605</v>
      </c>
      <c r="C306" s="250" t="s">
        <v>604</v>
      </c>
      <c r="D306" s="196">
        <v>1163091.82</v>
      </c>
      <c r="E306" s="196">
        <v>1168122.26</v>
      </c>
      <c r="F306" s="61">
        <f t="shared" si="68"/>
        <v>100.43250583603967</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1026740.4000000001</v>
      </c>
      <c r="E360" s="60">
        <f t="shared" si="86"/>
        <v>1019530.4400000001</v>
      </c>
      <c r="F360" s="45">
        <f t="shared" si="72"/>
        <v>99.297781600879816</v>
      </c>
    </row>
    <row r="361" spans="1:6" ht="12.75" customHeight="1" x14ac:dyDescent="0.25">
      <c r="A361" s="63">
        <v>41</v>
      </c>
      <c r="B361" s="64" t="s">
        <v>713</v>
      </c>
      <c r="C361" s="247" t="s">
        <v>714</v>
      </c>
      <c r="D361" s="60">
        <f t="shared" ref="D361:E361" si="87">D362+D366</f>
        <v>285485.34000000003</v>
      </c>
      <c r="E361" s="60">
        <f t="shared" si="87"/>
        <v>560.5</v>
      </c>
      <c r="F361" s="45">
        <f t="shared" si="72"/>
        <v>0.1963323230537862</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285485.34000000003</v>
      </c>
      <c r="E366" s="60">
        <f t="shared" si="89"/>
        <v>560.5</v>
      </c>
      <c r="F366" s="45">
        <f t="shared" si="72"/>
        <v>0.1963323230537862</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v>560.5</v>
      </c>
      <c r="F369" s="45" t="str">
        <f t="shared" si="72"/>
        <v>-</v>
      </c>
    </row>
    <row r="370" spans="1:6" ht="12.75" customHeight="1" x14ac:dyDescent="0.25">
      <c r="A370" s="63">
        <v>4124</v>
      </c>
      <c r="B370" s="64" t="s">
        <v>627</v>
      </c>
      <c r="C370" s="247" t="s">
        <v>726</v>
      </c>
      <c r="D370" s="194">
        <v>285485.34000000003</v>
      </c>
      <c r="E370" s="194"/>
      <c r="F370" s="45">
        <f t="shared" si="72"/>
        <v>0</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741255.06</v>
      </c>
      <c r="E373" s="60">
        <f t="shared" si="90"/>
        <v>985857.44000000006</v>
      </c>
      <c r="F373" s="45">
        <f t="shared" si="72"/>
        <v>132.99840948134641</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141255.06</v>
      </c>
      <c r="E379" s="60">
        <f t="shared" si="92"/>
        <v>155341.27000000002</v>
      </c>
      <c r="F379" s="45">
        <f t="shared" si="72"/>
        <v>109.9721808195756</v>
      </c>
    </row>
    <row r="380" spans="1:6" ht="12.75" customHeight="1" x14ac:dyDescent="0.25">
      <c r="A380" s="63">
        <v>4221</v>
      </c>
      <c r="B380" s="64" t="s">
        <v>647</v>
      </c>
      <c r="C380" s="247" t="s">
        <v>739</v>
      </c>
      <c r="D380" s="194">
        <v>10584.99</v>
      </c>
      <c r="E380" s="194">
        <v>16029.09</v>
      </c>
      <c r="F380" s="45">
        <f t="shared" si="72"/>
        <v>151.43226398891261</v>
      </c>
    </row>
    <row r="381" spans="1:6" ht="12.75" customHeight="1" x14ac:dyDescent="0.25">
      <c r="A381" s="63">
        <v>4222</v>
      </c>
      <c r="B381" s="64" t="s">
        <v>740</v>
      </c>
      <c r="C381" s="247" t="s">
        <v>741</v>
      </c>
      <c r="D381" s="194">
        <v>19014.87</v>
      </c>
      <c r="E381" s="194">
        <v>6407.5</v>
      </c>
      <c r="F381" s="45">
        <f t="shared" si="72"/>
        <v>33.697311630318801</v>
      </c>
    </row>
    <row r="382" spans="1:6" ht="12.75" customHeight="1" x14ac:dyDescent="0.25">
      <c r="A382" s="63">
        <v>4223</v>
      </c>
      <c r="B382" s="64" t="s">
        <v>651</v>
      </c>
      <c r="C382" s="247" t="s">
        <v>742</v>
      </c>
      <c r="D382" s="194">
        <v>2110.85</v>
      </c>
      <c r="E382" s="194">
        <v>6618.69</v>
      </c>
      <c r="F382" s="45">
        <f t="shared" si="72"/>
        <v>313.55567662316128</v>
      </c>
    </row>
    <row r="383" spans="1:6" ht="12.75" customHeight="1" x14ac:dyDescent="0.25">
      <c r="A383" s="63">
        <v>4224</v>
      </c>
      <c r="B383" s="64" t="s">
        <v>653</v>
      </c>
      <c r="C383" s="247" t="s">
        <v>743</v>
      </c>
      <c r="D383" s="194">
        <v>107451.2</v>
      </c>
      <c r="E383" s="194">
        <v>125966.49</v>
      </c>
      <c r="F383" s="45">
        <f t="shared" si="72"/>
        <v>117.2313478118439</v>
      </c>
    </row>
    <row r="384" spans="1:6" ht="12.75" customHeight="1" x14ac:dyDescent="0.25">
      <c r="A384" s="70">
        <v>4225</v>
      </c>
      <c r="B384" s="65" t="s">
        <v>655</v>
      </c>
      <c r="C384" s="278" t="s">
        <v>744</v>
      </c>
      <c r="D384" s="192">
        <v>2093.15</v>
      </c>
      <c r="E384" s="192">
        <v>319.5</v>
      </c>
      <c r="F384" s="71">
        <f t="shared" si="72"/>
        <v>15.264075675417432</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600000</v>
      </c>
      <c r="E388" s="60">
        <f t="shared" si="93"/>
        <v>830516.17</v>
      </c>
      <c r="F388" s="45">
        <f t="shared" si="72"/>
        <v>138.41936166666667</v>
      </c>
    </row>
    <row r="389" spans="1:6" ht="12.75" customHeight="1" x14ac:dyDescent="0.25">
      <c r="A389" s="63">
        <v>4231</v>
      </c>
      <c r="B389" s="64" t="s">
        <v>665</v>
      </c>
      <c r="C389" s="247" t="s">
        <v>750</v>
      </c>
      <c r="D389" s="194">
        <v>600000</v>
      </c>
      <c r="E389" s="194">
        <v>830516.17</v>
      </c>
      <c r="F389" s="45">
        <f t="shared" si="72"/>
        <v>138.41936166666667</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33112.5</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v>33112.5</v>
      </c>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1026740.4000000001</v>
      </c>
      <c r="E418" s="60">
        <f t="shared" si="102"/>
        <v>1019530.4400000001</v>
      </c>
      <c r="F418" s="45">
        <f t="shared" si="72"/>
        <v>99.297781600879816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741364.27</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12042309.190000001</v>
      </c>
      <c r="E422" s="60">
        <f>E6+E308</f>
        <v>15342064.1</v>
      </c>
      <c r="F422" s="45">
        <f t="shared" si="72"/>
        <v>127.40134685081938</v>
      </c>
    </row>
    <row r="423" spans="1:6" ht="12.75" customHeight="1" x14ac:dyDescent="0.25">
      <c r="A423" s="63" t="s">
        <v>581</v>
      </c>
      <c r="B423" s="64" t="s">
        <v>804</v>
      </c>
      <c r="C423" s="247" t="s">
        <v>805</v>
      </c>
      <c r="D423" s="60">
        <f t="shared" ref="D423:E423" si="103">D299+D360</f>
        <v>12029339.200000001</v>
      </c>
      <c r="E423" s="60">
        <f t="shared" si="103"/>
        <v>15349962.1</v>
      </c>
      <c r="F423" s="45">
        <f t="shared" si="72"/>
        <v>127.6043666637981</v>
      </c>
    </row>
    <row r="424" spans="1:6" ht="12.75" customHeight="1" x14ac:dyDescent="0.25">
      <c r="A424" s="63" t="s">
        <v>581</v>
      </c>
      <c r="B424" s="64" t="s">
        <v>806</v>
      </c>
      <c r="C424" s="247" t="s">
        <v>807</v>
      </c>
      <c r="D424" s="60">
        <f t="shared" ref="D424:E424" si="104">IF(D422&gt;=D423,D422-D423,0)</f>
        <v>12969.990000000224</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7898</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754334.26</v>
      </c>
      <c r="E427" s="60">
        <f t="shared" si="107"/>
        <v>741364.27</v>
      </c>
      <c r="F427" s="45">
        <f t="shared" si="72"/>
        <v>98.280604410039658</v>
      </c>
    </row>
    <row r="428" spans="1:6" ht="22.8" x14ac:dyDescent="0.25">
      <c r="A428" s="249" t="s">
        <v>815</v>
      </c>
      <c r="B428" s="243" t="s">
        <v>816</v>
      </c>
      <c r="C428" s="250" t="s">
        <v>817</v>
      </c>
      <c r="D428" s="81">
        <f t="shared" ref="D428:E428" si="108">D304+D421</f>
        <v>1190875.29</v>
      </c>
      <c r="E428" s="81">
        <f t="shared" si="108"/>
        <v>1261257.92</v>
      </c>
      <c r="F428" s="61">
        <f t="shared" si="72"/>
        <v>105.91015957682689</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12042309.190000001</v>
      </c>
      <c r="E643" s="60">
        <f>E422+E430</f>
        <v>15342064.1</v>
      </c>
      <c r="F643" s="45">
        <f t="shared" si="109"/>
        <v>127.40134685081938</v>
      </c>
    </row>
    <row r="644" spans="1:6" ht="12.75" customHeight="1" x14ac:dyDescent="0.25">
      <c r="A644" s="63" t="s">
        <v>581</v>
      </c>
      <c r="B644" s="64" t="s">
        <v>1237</v>
      </c>
      <c r="C644" s="247" t="s">
        <v>1238</v>
      </c>
      <c r="D644" s="60">
        <f>D423+D535</f>
        <v>12029339.200000001</v>
      </c>
      <c r="E644" s="60">
        <f>E423+E535</f>
        <v>15349962.1</v>
      </c>
      <c r="F644" s="45">
        <f t="shared" si="109"/>
        <v>127.6043666637981</v>
      </c>
    </row>
    <row r="645" spans="1:6" ht="12.75" customHeight="1" x14ac:dyDescent="0.25">
      <c r="A645" s="63" t="s">
        <v>581</v>
      </c>
      <c r="B645" s="64" t="s">
        <v>1239</v>
      </c>
      <c r="C645" s="247" t="s">
        <v>1240</v>
      </c>
      <c r="D645" s="60">
        <f t="shared" ref="D645:E645" si="163">IF(D643&gt;=D644,D643-D644,0)</f>
        <v>12969.990000000224</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7898</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754334.26</v>
      </c>
      <c r="E648" s="60">
        <f>IF(E427-E426+E642-E641&gt;=0,E427-E426+E642-E641,0)</f>
        <v>741364.27</v>
      </c>
      <c r="F648" s="45">
        <f t="shared" si="109"/>
        <v>98.280604410039658</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741364.26999999979</v>
      </c>
      <c r="E650" s="60">
        <f t="shared" si="166"/>
        <v>749262.27</v>
      </c>
      <c r="F650" s="45">
        <f t="shared" si="109"/>
        <v>101.06533324029768</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35793.949999999997</v>
      </c>
      <c r="E653" s="194">
        <v>207333.03</v>
      </c>
      <c r="F653" s="45">
        <f t="shared" ref="F653:F740" si="167">IF(D653&lt;&gt;0,IF(E653/D653&gt;=100,"&gt;&gt;100",E653/D653*100),"-")</f>
        <v>579.24043029618144</v>
      </c>
    </row>
    <row r="654" spans="1:6" ht="12.75" customHeight="1" x14ac:dyDescent="0.25">
      <c r="A654" s="63" t="s">
        <v>1256</v>
      </c>
      <c r="B654" s="64" t="s">
        <v>1257</v>
      </c>
      <c r="C654" s="247" t="s">
        <v>1256</v>
      </c>
      <c r="D654" s="194">
        <v>12139103.439999999</v>
      </c>
      <c r="E654" s="194">
        <v>15575662.01</v>
      </c>
      <c r="F654" s="45">
        <f t="shared" si="167"/>
        <v>128.30982194843216</v>
      </c>
    </row>
    <row r="655" spans="1:6" ht="12.75" customHeight="1" x14ac:dyDescent="0.25">
      <c r="A655" s="63" t="s">
        <v>1258</v>
      </c>
      <c r="B655" s="64" t="s">
        <v>1259</v>
      </c>
      <c r="C655" s="247" t="s">
        <v>1258</v>
      </c>
      <c r="D655" s="194">
        <v>11967564.359999999</v>
      </c>
      <c r="E655" s="194">
        <v>15452082.01</v>
      </c>
      <c r="F655" s="45">
        <f t="shared" si="167"/>
        <v>129.11634769766971</v>
      </c>
    </row>
    <row r="656" spans="1:6" ht="22.8" x14ac:dyDescent="0.25">
      <c r="A656" s="63">
        <v>11</v>
      </c>
      <c r="B656" s="64" t="s">
        <v>1260</v>
      </c>
      <c r="C656" s="247" t="s">
        <v>1261</v>
      </c>
      <c r="D656" s="60">
        <f t="shared" ref="D656:E656" si="168">+D653+D654-D655</f>
        <v>207333.02999999933</v>
      </c>
      <c r="E656" s="60">
        <f t="shared" si="168"/>
        <v>330913.02999999933</v>
      </c>
      <c r="F656" s="45">
        <f t="shared" si="167"/>
        <v>159.60458881057224</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222</v>
      </c>
      <c r="E658" s="253">
        <v>262</v>
      </c>
      <c r="F658" s="45">
        <f t="shared" si="167"/>
        <v>118.01801801801801</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174</v>
      </c>
      <c r="E660" s="253">
        <v>177</v>
      </c>
      <c r="F660" s="45">
        <f t="shared" si="167"/>
        <v>101.72413793103448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248767.3</v>
      </c>
      <c r="E677" s="192"/>
      <c r="F677" s="71">
        <f t="shared" si="167"/>
        <v>0</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257130.79</v>
      </c>
      <c r="E683" s="192">
        <v>50654.55</v>
      </c>
      <c r="F683" s="71">
        <f t="shared" si="167"/>
        <v>19.699916139953526</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33875</v>
      </c>
      <c r="E685" s="194">
        <v>31236.46</v>
      </c>
      <c r="F685" s="45">
        <f t="shared" si="167"/>
        <v>92.210952029520286</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12600</v>
      </c>
      <c r="E732" s="192">
        <v>23000</v>
      </c>
      <c r="F732" s="71">
        <f t="shared" si="167"/>
        <v>182.53968253968253</v>
      </c>
    </row>
    <row r="733" spans="1:6" ht="12.75" customHeight="1" x14ac:dyDescent="0.25">
      <c r="A733" s="70">
        <v>31215</v>
      </c>
      <c r="B733" s="65" t="s">
        <v>1395</v>
      </c>
      <c r="C733" s="278" t="s">
        <v>1396</v>
      </c>
      <c r="D733" s="192">
        <v>7063.04</v>
      </c>
      <c r="E733" s="192">
        <v>9270.15</v>
      </c>
      <c r="F733" s="71">
        <f t="shared" si="167"/>
        <v>131.24872576114535</v>
      </c>
    </row>
    <row r="734" spans="1:6" ht="12.75" customHeight="1" x14ac:dyDescent="0.25">
      <c r="A734" s="70">
        <v>32121</v>
      </c>
      <c r="B734" s="65" t="s">
        <v>1397</v>
      </c>
      <c r="C734" s="278" t="s">
        <v>1398</v>
      </c>
      <c r="D734" s="192">
        <v>103474.32</v>
      </c>
      <c r="E734" s="192">
        <v>136260.29999999999</v>
      </c>
      <c r="F734" s="71">
        <f t="shared" si="167"/>
        <v>131.68513694992149</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2017.21</v>
      </c>
      <c r="E736" s="194">
        <v>3759.32</v>
      </c>
      <c r="F736" s="45">
        <f t="shared" si="167"/>
        <v>186.36235196137238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416433.91999999998</v>
      </c>
      <c r="E738" s="194">
        <v>394676.88</v>
      </c>
      <c r="F738" s="45">
        <f t="shared" si="167"/>
        <v>94.77539197575453</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8312.1200000000008</v>
      </c>
      <c r="E741" s="192">
        <v>8882.48</v>
      </c>
      <c r="F741" s="71">
        <f t="shared" ref="F741:F1006" si="169">IF(D741&lt;&gt;0,IF(E741/D741&gt;=100,"&gt;&gt;100",E741/D741*100),"-")</f>
        <v>106.86178736591867</v>
      </c>
    </row>
    <row r="742" spans="1:6" ht="12.75" customHeight="1" x14ac:dyDescent="0.25">
      <c r="A742" s="70" t="s">
        <v>1413</v>
      </c>
      <c r="B742" s="65" t="s">
        <v>1414</v>
      </c>
      <c r="C742" s="278" t="s">
        <v>1413</v>
      </c>
      <c r="D742" s="192">
        <v>15755.41</v>
      </c>
      <c r="E742" s="192">
        <v>31833.8</v>
      </c>
      <c r="F742" s="71">
        <f t="shared" si="169"/>
        <v>202.04996252081031</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E396" sqref="E39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2771503.8600000003</v>
      </c>
      <c r="E6" s="180">
        <f t="shared" si="0"/>
        <v>3634638.58</v>
      </c>
      <c r="F6" s="181">
        <f t="shared" ref="F6:F298" si="1">IF(D6&gt;0,IF(E6/D6&gt;=100,"&gt;&gt;100",E6/D6*100),"-")</f>
        <v>131.14319025339549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1353007.26</v>
      </c>
      <c r="E7" s="79">
        <f t="shared" si="2"/>
        <v>2001724.26</v>
      </c>
      <c r="F7" s="71">
        <f t="shared" si="1"/>
        <v>147.94630592004364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284295.82</v>
      </c>
      <c r="E8" s="79">
        <f>E9+E10-E11</f>
        <v>270582.05000000005</v>
      </c>
      <c r="F8" s="71">
        <f t="shared" si="1"/>
        <v>95.176232278054613</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285485.34000000003</v>
      </c>
      <c r="E10" s="192">
        <v>286045.84000000003</v>
      </c>
      <c r="F10" s="71">
        <f t="shared" si="1"/>
        <v>100.19633232305378</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1189.52</v>
      </c>
      <c r="E11" s="192">
        <v>15463.79</v>
      </c>
      <c r="F11" s="71">
        <f t="shared" si="1"/>
        <v>1300.002522025691</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1068711.44</v>
      </c>
      <c r="E12" s="79">
        <f t="shared" si="3"/>
        <v>1731142.21</v>
      </c>
      <c r="F12" s="71">
        <f t="shared" si="1"/>
        <v>161.98406278873557</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189950.76</v>
      </c>
      <c r="E19" s="79">
        <f t="shared" si="5"/>
        <v>242476.8899999999</v>
      </c>
      <c r="F19" s="71">
        <f t="shared" si="1"/>
        <v>127.65249794209819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153459.17000000001</v>
      </c>
      <c r="E20" s="192">
        <v>157120.68</v>
      </c>
      <c r="F20" s="71">
        <f t="shared" si="1"/>
        <v>102.38598319018666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83143</v>
      </c>
      <c r="E21" s="192">
        <v>86633.25</v>
      </c>
      <c r="F21" s="71">
        <f t="shared" si="1"/>
        <v>104.19788797613749</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30084.11</v>
      </c>
      <c r="E22" s="192">
        <v>35149.58</v>
      </c>
      <c r="F22" s="71">
        <f t="shared" si="1"/>
        <v>116.83769272217128</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689452.11</v>
      </c>
      <c r="E23" s="192">
        <v>793619.73</v>
      </c>
      <c r="F23" s="71">
        <f t="shared" si="1"/>
        <v>115.10875352894342</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3997.69</v>
      </c>
      <c r="E24" s="192">
        <v>4317.1899999999996</v>
      </c>
      <c r="F24" s="71">
        <f t="shared" si="1"/>
        <v>107.99211544667044</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5332.12</v>
      </c>
      <c r="E26" s="192">
        <v>5123.21</v>
      </c>
      <c r="F26" s="71">
        <f t="shared" si="1"/>
        <v>96.082046165502661</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775517.44</v>
      </c>
      <c r="E28" s="192">
        <v>839486.75</v>
      </c>
      <c r="F28" s="71">
        <f t="shared" si="1"/>
        <v>108.2485972204571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870157.5</v>
      </c>
      <c r="E29" s="79">
        <f t="shared" si="6"/>
        <v>1482662.06</v>
      </c>
      <c r="F29" s="71">
        <f t="shared" si="1"/>
        <v>170.39007995678944</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4181704.57</v>
      </c>
      <c r="E30" s="192">
        <v>5090209.95</v>
      </c>
      <c r="F30" s="71">
        <f t="shared" si="1"/>
        <v>121.72571889744953</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3311547.07</v>
      </c>
      <c r="E34" s="192">
        <v>3607547.89</v>
      </c>
      <c r="F34" s="71">
        <f t="shared" si="1"/>
        <v>108.93844519625084</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8603.18</v>
      </c>
      <c r="E45" s="79">
        <f t="shared" si="9"/>
        <v>6003.2599999999948</v>
      </c>
      <c r="F45" s="71">
        <f t="shared" si="1"/>
        <v>69.779546632756663</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62950.77</v>
      </c>
      <c r="E47" s="192">
        <v>60409.24</v>
      </c>
      <c r="F47" s="71">
        <f t="shared" si="1"/>
        <v>95.962670512211361</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54347.59</v>
      </c>
      <c r="E50" s="192">
        <v>54405.98</v>
      </c>
      <c r="F50" s="71">
        <f t="shared" si="1"/>
        <v>100.10743806671097</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72460.19</v>
      </c>
      <c r="E54" s="192">
        <v>78285.02</v>
      </c>
      <c r="F54" s="71">
        <f t="shared" si="1"/>
        <v>108.03866233306869</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72460.19</v>
      </c>
      <c r="E55" s="192">
        <v>78285.02</v>
      </c>
      <c r="F55" s="71">
        <f t="shared" si="1"/>
        <v>108.03866233306869</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1418496.6</v>
      </c>
      <c r="E69" s="79">
        <f>E70+E82+E88+E119+E135+E147+E165+E171</f>
        <v>1632914.3199999998</v>
      </c>
      <c r="F69" s="71">
        <f t="shared" si="1"/>
        <v>115.11584306934537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207333.03</v>
      </c>
      <c r="E70" s="79">
        <f t="shared" si="12"/>
        <v>330913.03000000003</v>
      </c>
      <c r="F70" s="71">
        <f t="shared" si="1"/>
        <v>159.60458881057207</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207333.03</v>
      </c>
      <c r="E71" s="79">
        <f t="shared" si="13"/>
        <v>330913.03000000003</v>
      </c>
      <c r="F71" s="71">
        <f t="shared" si="1"/>
        <v>159.60458881057207</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207333.03</v>
      </c>
      <c r="E73" s="192">
        <v>330913.03000000003</v>
      </c>
      <c r="F73" s="71">
        <f t="shared" si="1"/>
        <v>159.60458881057207</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20288.28</v>
      </c>
      <c r="E82" s="79">
        <f>SUM(E83:E85)-E86+E87</f>
        <v>40743.370000000003</v>
      </c>
      <c r="F82" s="71">
        <f t="shared" si="1"/>
        <v>200.82219882612034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260</v>
      </c>
      <c r="E84" s="192">
        <v>5006.1000000000004</v>
      </c>
      <c r="F84" s="71">
        <f t="shared" si="1"/>
        <v>1925.4230769230769</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7580.57</v>
      </c>
      <c r="E85" s="192">
        <v>8933.4599999999991</v>
      </c>
      <c r="F85" s="71">
        <f t="shared" si="1"/>
        <v>117.84681099178557</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12447.71</v>
      </c>
      <c r="E87" s="192">
        <v>26803.81</v>
      </c>
      <c r="F87" s="71">
        <f t="shared" si="1"/>
        <v>215.33125370047986</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1190875.29</v>
      </c>
      <c r="E147" s="79">
        <f t="shared" si="24"/>
        <v>1261257.92</v>
      </c>
      <c r="F147" s="71">
        <f t="shared" si="1"/>
        <v>105.91015957682689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6818.53</v>
      </c>
      <c r="E150" s="79">
        <f t="shared" si="25"/>
        <v>79063.23</v>
      </c>
      <c r="F150" s="71">
        <f t="shared" si="1"/>
        <v>1159.5348264215306</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6818.53</v>
      </c>
      <c r="E156" s="192">
        <v>16829.509999999998</v>
      </c>
      <c r="F156" s="71">
        <f t="shared" si="1"/>
        <v>246.82020904799126</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62233.72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20964.939999999999</v>
      </c>
      <c r="E161" s="192">
        <v>14072.43</v>
      </c>
      <c r="F161" s="71">
        <f t="shared" si="1"/>
        <v>67.123635936949981</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1163091.82</v>
      </c>
      <c r="E162" s="192">
        <v>1168122.26</v>
      </c>
      <c r="F162" s="71">
        <f t="shared" si="1"/>
        <v>100.43250583603967</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2771503.86</v>
      </c>
      <c r="E176" s="79">
        <f>E177+E251</f>
        <v>3634638.58</v>
      </c>
      <c r="F176" s="71">
        <f t="shared" si="1"/>
        <v>131.14319025339552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968985.58</v>
      </c>
      <c r="E177" s="79">
        <f>E178+E197+E203+E219+E247+E248</f>
        <v>1120918.67</v>
      </c>
      <c r="F177" s="71">
        <f t="shared" si="1"/>
        <v>115.67960278624581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967856.58</v>
      </c>
      <c r="E178" s="79">
        <f>SUM(E179:E181)+E185+E186+SUM(E194:E196)</f>
        <v>1113455.22</v>
      </c>
      <c r="F178" s="71">
        <f t="shared" si="1"/>
        <v>115.04341066731189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901560.21</v>
      </c>
      <c r="E179" s="192">
        <v>992649.51</v>
      </c>
      <c r="F179" s="71">
        <f t="shared" si="1"/>
        <v>110.10351821094677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62308.29</v>
      </c>
      <c r="E180" s="192">
        <v>120798.92</v>
      </c>
      <c r="F180" s="71">
        <f t="shared" si="1"/>
        <v>193.87295013231787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38.08</v>
      </c>
      <c r="E181" s="79">
        <f t="shared" si="28"/>
        <v>6.79</v>
      </c>
      <c r="F181" s="71">
        <f t="shared" si="1"/>
        <v>17.830882352941178</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38.08</v>
      </c>
      <c r="E184" s="192">
        <v>6.79</v>
      </c>
      <c r="F184" s="71">
        <f t="shared" si="1"/>
        <v>17.830882352941178</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3950</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1129</v>
      </c>
      <c r="E197" s="79">
        <f>SUM(E198:E202)</f>
        <v>1496.25</v>
      </c>
      <c r="F197" s="71">
        <f t="shared" si="1"/>
        <v>132.52878653675819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1129</v>
      </c>
      <c r="E199" s="192">
        <v>1496.25</v>
      </c>
      <c r="F199" s="71">
        <f t="shared" ref="F199:F202" si="30">IF(D199&gt;0,IF(E199/D199&gt;=100,"&gt;&gt;100",E199/D199*100),"-")</f>
        <v>132.52878653675819</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5967.2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1802518.28</v>
      </c>
      <c r="E251" s="79">
        <f>+E252+E255-E264+E274+E291</f>
        <v>2513719.91</v>
      </c>
      <c r="F251" s="71">
        <f t="shared" si="1"/>
        <v>139.45600096771281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1353007.26</v>
      </c>
      <c r="E252" s="79">
        <f>E253-E254</f>
        <v>2001724.26</v>
      </c>
      <c r="F252" s="71">
        <f t="shared" si="1"/>
        <v>147.94630592004364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1353007.26</v>
      </c>
      <c r="E253" s="192">
        <v>2001724.26</v>
      </c>
      <c r="F253" s="71">
        <f t="shared" si="1"/>
        <v>147.94630592004364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-741364.27</v>
      </c>
      <c r="E255" s="79">
        <f>E256-E260</f>
        <v>-749262.27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285376.13</v>
      </c>
      <c r="E256" s="79">
        <f>SUM(E257:E259)</f>
        <v>101440.02</v>
      </c>
      <c r="F256" s="71">
        <f t="shared" si="1"/>
        <v>35.546077382155261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285376.13</v>
      </c>
      <c r="E257" s="192">
        <v>101440.02</v>
      </c>
      <c r="F257" s="71">
        <f t="shared" si="1"/>
        <v>35.546077382155261</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1026740.4</v>
      </c>
      <c r="E260" s="79">
        <f>SUM(E261:E263)</f>
        <v>850702.29</v>
      </c>
      <c r="F260" s="71">
        <f t="shared" si="1"/>
        <v>82.85466219114393</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1026740.4</v>
      </c>
      <c r="E262" s="192">
        <v>850702.29</v>
      </c>
      <c r="F262" s="71">
        <f t="shared" si="1"/>
        <v>82.85466219114393</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1190875.29</v>
      </c>
      <c r="E274" s="79">
        <f>SUM(E275:E277)+SUM(E286:E290)</f>
        <v>1261257.92</v>
      </c>
      <c r="F274" s="71">
        <f t="shared" si="1"/>
        <v>105.91015957682689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6818.53</v>
      </c>
      <c r="E277" s="79">
        <f>SUM(E278:E285)</f>
        <v>79063.23</v>
      </c>
      <c r="F277" s="71">
        <f t="shared" si="39"/>
        <v>1159.5348264215306</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6818.53</v>
      </c>
      <c r="E283" s="192">
        <v>16829.509999999998</v>
      </c>
      <c r="F283" s="71">
        <f t="shared" si="39"/>
        <v>246.82020904799126</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v>62233.72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20965.21</v>
      </c>
      <c r="E288" s="192">
        <v>14072.43</v>
      </c>
      <c r="F288" s="71">
        <f t="shared" si="39"/>
        <v>67.122771486667673</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1163091.55</v>
      </c>
      <c r="E289" s="192">
        <v>1168122.26</v>
      </c>
      <c r="F289" s="71">
        <f t="shared" si="39"/>
        <v>100.43252915043533</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443905.99</v>
      </c>
      <c r="E297" s="79">
        <f t="shared" si="42"/>
        <v>639245.30000000005</v>
      </c>
      <c r="F297" s="71">
        <f t="shared" si="1"/>
        <v>144.00465738252373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443905.99</v>
      </c>
      <c r="E298" s="193">
        <v>639245.30000000005</v>
      </c>
      <c r="F298" s="75">
        <f t="shared" si="1"/>
        <v>144.00465738252373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13686.33</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1190875.29</v>
      </c>
      <c r="E303" s="192">
        <v>1247571.5900000001</v>
      </c>
      <c r="F303" s="71">
        <f t="shared" si="43"/>
        <v>104.76089314104418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11290.8</v>
      </c>
      <c r="E308" s="192">
        <v>26803.81</v>
      </c>
      <c r="F308" s="71">
        <f t="shared" si="43"/>
        <v>237.39513586282638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1156.9100000000001</v>
      </c>
      <c r="E309" s="192"/>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2099.12</v>
      </c>
      <c r="E336" s="192">
        <v>6289.8</v>
      </c>
      <c r="F336" s="71">
        <f t="shared" si="43"/>
        <v>299.63984907961435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965757.46</v>
      </c>
      <c r="E337" s="192">
        <v>1107165.42</v>
      </c>
      <c r="F337" s="71">
        <f t="shared" si="43"/>
        <v>114.642181485194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1129</v>
      </c>
      <c r="E339" s="192">
        <v>1496.25</v>
      </c>
      <c r="F339" s="71">
        <f t="shared" si="43"/>
        <v>132.52878653675819</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5967.2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19528.5</v>
      </c>
      <c r="E387" s="192">
        <v>19528.5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158266.89000000001</v>
      </c>
      <c r="E391" s="288">
        <v>255235.98</v>
      </c>
      <c r="F391" s="263">
        <f t="shared" si="44"/>
        <v>161.2693469872315</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266110.59999999998</v>
      </c>
      <c r="E392" s="288">
        <v>234750.6</v>
      </c>
      <c r="F392" s="263">
        <f t="shared" si="44"/>
        <v>88.215426217520104</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129730.22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07" sqref="E10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12029339.199999999</v>
      </c>
      <c r="E89" s="60">
        <f t="shared" si="17"/>
        <v>15349962.1</v>
      </c>
      <c r="F89" s="45">
        <f t="shared" si="1"/>
        <v>127.60436666379813</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12029339.199999999</v>
      </c>
      <c r="E106" s="194">
        <v>15349962.1</v>
      </c>
      <c r="F106" s="45">
        <f t="shared" si="1"/>
        <v>127.60436666379813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12029339.199999999</v>
      </c>
      <c r="E141" s="81">
        <f t="shared" si="28"/>
        <v>15349962.1</v>
      </c>
      <c r="F141" s="61">
        <f t="shared" si="1"/>
        <v>127.60436666379813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B36" sqref="B3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83246.38</v>
      </c>
      <c r="E5" s="82">
        <f t="shared" si="0"/>
        <v>454889.33</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454059.82</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454059.82</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454059.82</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83246.38</v>
      </c>
      <c r="E22" s="83">
        <f t="shared" si="3"/>
        <v>829.51</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83246.38</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83246.38</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829.51</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v>829.51</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G109" sqref="G10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968985.58</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15311998.809999999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14254601.17</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11847574.24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2397496.52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9530.41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1019530.44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37867.199999999997</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15160065.719999999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14105052.529999999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11756484.939999999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2339005.89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9561.7000000000007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1019163.19</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35850</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1120918.67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6289.8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6289.8</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6289.8</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6289.8</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1114628.8700000001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18573.62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1088591.8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1496.25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5967.2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47300</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2026-01-29T09:08:43Z</cp:lastPrinted>
  <dcterms:created xsi:type="dcterms:W3CDTF">2022-04-01T05:14:30Z</dcterms:created>
  <dcterms:modified xsi:type="dcterms:W3CDTF">2026-01-31T18:05:41Z</dcterms:modified>
</cp:coreProperties>
</file>